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день 10" sheetId="1" r:id="rId1"/>
    <sheet name="день 9" sheetId="2" r:id="rId2"/>
    <sheet name="день 8" sheetId="3" r:id="rId3"/>
    <sheet name="день 7" sheetId="4" r:id="rId4"/>
    <sheet name="день 6" sheetId="5" r:id="rId5"/>
    <sheet name="день 5" sheetId="6" r:id="rId6"/>
    <sheet name="день 4" sheetId="7" r:id="rId7"/>
    <sheet name="день 3" sheetId="8" r:id="rId8"/>
    <sheet name="день 2" sheetId="9" r:id="rId9"/>
    <sheet name="день1" sheetId="10" r:id="rId10"/>
    <sheet name="титульный лист" sheetId="11" r:id="rId11"/>
  </sheets>
  <definedNames/>
  <calcPr fullCalcOnLoad="1"/>
</workbook>
</file>

<file path=xl/sharedStrings.xml><?xml version="1.0" encoding="utf-8"?>
<sst xmlns="http://schemas.openxmlformats.org/spreadsheetml/2006/main" count="489" uniqueCount="134">
  <si>
    <t>Завтрак</t>
  </si>
  <si>
    <t>ИТОГО</t>
  </si>
  <si>
    <t>Обед</t>
  </si>
  <si>
    <t>Полдник</t>
  </si>
  <si>
    <t>Ужин</t>
  </si>
  <si>
    <t>ВСЕГО ЗА ДЕНЬ</t>
  </si>
  <si>
    <t>Хлеб пшеничный</t>
  </si>
  <si>
    <t>Яблоко</t>
  </si>
  <si>
    <t>100</t>
  </si>
  <si>
    <t>60</t>
  </si>
  <si>
    <t>Б</t>
  </si>
  <si>
    <t>Ж</t>
  </si>
  <si>
    <t>У</t>
  </si>
  <si>
    <t>2 завтрак</t>
  </si>
  <si>
    <t>2 Завтрак</t>
  </si>
  <si>
    <t>0</t>
  </si>
  <si>
    <t>Неделя: первая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</si>
  <si>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</si>
  <si>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</si>
  <si>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</si>
  <si>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</si>
  <si>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Витамины мг</t>
  </si>
  <si>
    <t>Минеральные вещества мг</t>
  </si>
  <si>
    <t>B1</t>
  </si>
  <si>
    <t>B2</t>
  </si>
  <si>
    <t>C</t>
  </si>
  <si>
    <t>Са</t>
  </si>
  <si>
    <t>Fe</t>
  </si>
  <si>
    <t>День: понедельник</t>
  </si>
  <si>
    <t>День: четверг</t>
  </si>
  <si>
    <t>День: пятница</t>
  </si>
  <si>
    <t>Неделя: вторая</t>
  </si>
  <si>
    <t>День: вторник</t>
  </si>
  <si>
    <t>День: среда</t>
  </si>
  <si>
    <t>Пищевые вещества (г)</t>
  </si>
  <si>
    <t>Энергетическая ценность (ккал)</t>
  </si>
  <si>
    <t xml:space="preserve">заведующий МБДОУ </t>
  </si>
  <si>
    <t>№ рец.</t>
  </si>
  <si>
    <t>150</t>
  </si>
  <si>
    <t>__________________  Л.С.Титова</t>
  </si>
  <si>
    <t>Компот из сухофруктов</t>
  </si>
  <si>
    <t>Чай с лимоном</t>
  </si>
  <si>
    <t>Каша манная</t>
  </si>
  <si>
    <t>Кофейный напиток с молоком</t>
  </si>
  <si>
    <t>50</t>
  </si>
  <si>
    <t>Картофельное пюре</t>
  </si>
  <si>
    <t>Компот из кураги</t>
  </si>
  <si>
    <t>Борщ с капустой и картофелем</t>
  </si>
  <si>
    <t>Чай</t>
  </si>
  <si>
    <r>
      <t xml:space="preserve">Какао с молоком </t>
    </r>
  </si>
  <si>
    <t>Напиток из шиповника</t>
  </si>
  <si>
    <t>Ватрушка с творогом</t>
  </si>
  <si>
    <t>65</t>
  </si>
  <si>
    <t>Бананы</t>
  </si>
  <si>
    <t>Свекла тушенная со сметаной</t>
  </si>
  <si>
    <t>Тефтели из говядины с рисом(Ёжики)</t>
  </si>
  <si>
    <t>Каша Дружба</t>
  </si>
  <si>
    <t>Кефир</t>
  </si>
  <si>
    <t>2,2</t>
  </si>
  <si>
    <t>Капуста тушеная</t>
  </si>
  <si>
    <t>Тефтели из говядины</t>
  </si>
  <si>
    <t>Суп молочный с вермишелью</t>
  </si>
  <si>
    <t>Рассольник Ленинградский</t>
  </si>
  <si>
    <t>Рыба припущенная с луком</t>
  </si>
  <si>
    <t>Запеканка из творога</t>
  </si>
  <si>
    <t>Свекольник</t>
  </si>
  <si>
    <t>Каша гречневая рассыпчатя</t>
  </si>
  <si>
    <t>Рис отварной</t>
  </si>
  <si>
    <t>Каша геркулесовая</t>
  </si>
  <si>
    <t>ЦРР Карагайский детский сад № 4</t>
  </si>
  <si>
    <t>40</t>
  </si>
  <si>
    <t>Возрастная категория:  2-3 лет</t>
  </si>
  <si>
    <t>30./5</t>
  </si>
  <si>
    <t>0,07</t>
  </si>
  <si>
    <t>11,4</t>
  </si>
  <si>
    <t>При составлении меню использовался материал из Сборника технологических нормативов, рецептур блюд и кулинарных изделий для дошкольных организаций и детских оздоровительных учреждений, Пермь, 2013г.</t>
  </si>
  <si>
    <t>30/10</t>
  </si>
  <si>
    <t>30/.10</t>
  </si>
  <si>
    <t>0,06</t>
  </si>
  <si>
    <t>Пряник</t>
  </si>
  <si>
    <t>Суп молочный с крупой</t>
  </si>
  <si>
    <t>Бутерброд с маслом</t>
  </si>
  <si>
    <t>Омлет натуральный</t>
  </si>
  <si>
    <t>Бутерброд с сыром</t>
  </si>
  <si>
    <t>Салат из свеклы с чесноком</t>
  </si>
  <si>
    <t>Кура отварная</t>
  </si>
  <si>
    <t xml:space="preserve">Макаронные изделия </t>
  </si>
  <si>
    <t>Молоко</t>
  </si>
  <si>
    <t>Бутерброд с повидлом</t>
  </si>
  <si>
    <t>Салат из моркови с зеленым горошком</t>
  </si>
  <si>
    <t>Суп гороховый с гренками</t>
  </si>
  <si>
    <t>Гребешок с повидлом</t>
  </si>
  <si>
    <t>Печенье</t>
  </si>
  <si>
    <t>Котлета рыбная</t>
  </si>
  <si>
    <t>Щи из свежей капусты</t>
  </si>
  <si>
    <t>Шанежка наливная</t>
  </si>
  <si>
    <t>Печень по строгановски</t>
  </si>
  <si>
    <t>Пудинг из творога с молочным соусом</t>
  </si>
  <si>
    <t>150/25</t>
  </si>
  <si>
    <t>Салат картофельный с солеными огурцами (Овощной)</t>
  </si>
  <si>
    <t>Суп фасолевый</t>
  </si>
  <si>
    <t>Рыба запеченная в омлете</t>
  </si>
  <si>
    <t>Каша пшеничная</t>
  </si>
  <si>
    <t>Жаркое по-домашнему</t>
  </si>
  <si>
    <t>Суп овощной</t>
  </si>
  <si>
    <t>Булочка домашняя</t>
  </si>
  <si>
    <t>Суп картофельный с вермишелью</t>
  </si>
  <si>
    <t>Суфле из куры</t>
  </si>
  <si>
    <t>Вафли</t>
  </si>
  <si>
    <t>Чай с молоком</t>
  </si>
  <si>
    <t>Кисель</t>
  </si>
  <si>
    <t>Йогурт</t>
  </si>
  <si>
    <t>Салат из свеклы с сыром</t>
  </si>
  <si>
    <t>0,6</t>
  </si>
  <si>
    <t>Плов из говядины</t>
  </si>
  <si>
    <t>Салат из моркови с курагой</t>
  </si>
  <si>
    <t>Салат из свежих огурцов</t>
  </si>
  <si>
    <t>Суп крестьянский с крупой</t>
  </si>
  <si>
    <t>Макароны запеченые с сыром + свежий огурец</t>
  </si>
  <si>
    <t>Суп с рыбными консервами</t>
  </si>
  <si>
    <t>0,08</t>
  </si>
  <si>
    <t>4,74</t>
  </si>
  <si>
    <t>38,25</t>
  </si>
  <si>
    <t>0,75</t>
  </si>
  <si>
    <r>
      <t xml:space="preserve">Каша ячневая       </t>
    </r>
  </si>
  <si>
    <t>Каша пшенная</t>
  </si>
  <si>
    <t>Салат из квашеной\свежей капусты с яблоками</t>
  </si>
  <si>
    <t>Салат из квашеной/свежей капусты с луком</t>
  </si>
  <si>
    <t>Ленивые голубцы</t>
  </si>
  <si>
    <t>Винегрет овощной</t>
  </si>
  <si>
    <t xml:space="preserve">Сезон: зимне - весенний </t>
  </si>
  <si>
    <t>Утверждаю</t>
  </si>
  <si>
    <t xml:space="preserve">  Приказ от 20   апреля 2017г. № 38</t>
  </si>
  <si>
    <t xml:space="preserve">ПРИМЕРНОЕ                                                                                                                                                                                                                                    10-дневное меню для организации питания детей в возрасте                                                                                                                            от 2 до 3 лет (зимне - весенний период), посещающих          МБДОУ "ЦРР -  Карагайский  детский сад № 4"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</si>
</sst>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color indexed="4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76" fontId="1" fillId="0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35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1" fillId="36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176" fontId="9" fillId="35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14" fillId="0" borderId="10" xfId="0" applyFont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18.375" style="0" customWidth="1"/>
    <col min="3" max="3" width="6.75390625" style="0" customWidth="1"/>
    <col min="4" max="4" width="6.25390625" style="0" customWidth="1"/>
    <col min="5" max="5" width="6.625" style="0" customWidth="1"/>
    <col min="6" max="6" width="8.375" style="0" customWidth="1"/>
    <col min="7" max="7" width="11.00390625" style="0" customWidth="1"/>
    <col min="8" max="8" width="9.125" style="0" customWidth="1"/>
    <col min="9" max="9" width="5.375" style="0" customWidth="1"/>
    <col min="10" max="10" width="6.875" style="0" customWidth="1"/>
    <col min="11" max="11" width="7.625" style="0" customWidth="1"/>
    <col min="12" max="12" width="9.00390625" style="0" customWidth="1"/>
  </cols>
  <sheetData>
    <row r="1" spans="2:7" ht="15.75">
      <c r="B1" s="102" t="s">
        <v>30</v>
      </c>
      <c r="C1" s="103"/>
      <c r="D1" s="103"/>
      <c r="E1" s="103"/>
      <c r="F1" s="103"/>
      <c r="G1" s="103"/>
    </row>
    <row r="2" spans="2:7" ht="15.75">
      <c r="B2" s="44" t="s">
        <v>31</v>
      </c>
      <c r="C2" s="45"/>
      <c r="D2" s="45"/>
      <c r="E2" s="45"/>
      <c r="F2" s="45"/>
      <c r="G2" s="45"/>
    </row>
    <row r="3" spans="2:7" ht="12.75" customHeight="1">
      <c r="B3" s="44" t="s">
        <v>130</v>
      </c>
      <c r="C3" s="45"/>
      <c r="D3" s="45"/>
      <c r="E3" s="45"/>
      <c r="F3" s="45"/>
      <c r="G3" s="45"/>
    </row>
    <row r="4" spans="2:7" ht="15.75" customHeight="1">
      <c r="B4" s="104" t="s">
        <v>71</v>
      </c>
      <c r="C4" s="105"/>
      <c r="D4" s="105"/>
      <c r="E4" s="105"/>
      <c r="F4" s="105"/>
      <c r="G4" s="45"/>
    </row>
    <row r="5" spans="1:12" ht="47.25" customHeight="1">
      <c r="A5" s="101" t="s">
        <v>37</v>
      </c>
      <c r="B5" s="109" t="s">
        <v>17</v>
      </c>
      <c r="C5" s="111" t="s">
        <v>18</v>
      </c>
      <c r="D5" s="106" t="s">
        <v>34</v>
      </c>
      <c r="E5" s="107"/>
      <c r="F5" s="108"/>
      <c r="G5" s="111" t="s">
        <v>20</v>
      </c>
      <c r="H5" s="106" t="s">
        <v>21</v>
      </c>
      <c r="I5" s="107"/>
      <c r="J5" s="108"/>
      <c r="K5" s="106" t="s">
        <v>22</v>
      </c>
      <c r="L5" s="108"/>
    </row>
    <row r="6" spans="1:12" ht="18.75" customHeight="1">
      <c r="A6" s="101"/>
      <c r="B6" s="110"/>
      <c r="C6" s="112"/>
      <c r="D6" s="77" t="s">
        <v>10</v>
      </c>
      <c r="E6" s="77" t="s">
        <v>11</v>
      </c>
      <c r="F6" s="77" t="s">
        <v>12</v>
      </c>
      <c r="G6" s="112"/>
      <c r="H6" s="56" t="s">
        <v>23</v>
      </c>
      <c r="I6" s="56" t="s">
        <v>24</v>
      </c>
      <c r="J6" s="56" t="s">
        <v>25</v>
      </c>
      <c r="K6" s="56" t="s">
        <v>26</v>
      </c>
      <c r="L6" s="56" t="s">
        <v>27</v>
      </c>
    </row>
    <row r="7" spans="1:12" ht="15.75">
      <c r="A7" s="6"/>
      <c r="B7" s="16" t="s">
        <v>0</v>
      </c>
      <c r="C7" s="41"/>
      <c r="D7" s="71"/>
      <c r="E7" s="71"/>
      <c r="F7" s="71"/>
      <c r="G7" s="41"/>
      <c r="H7" s="26"/>
      <c r="I7" s="26"/>
      <c r="J7" s="26"/>
      <c r="K7" s="26"/>
      <c r="L7" s="26"/>
    </row>
    <row r="8" spans="1:12" ht="30" customHeight="1">
      <c r="A8" s="6">
        <v>319</v>
      </c>
      <c r="B8" s="8" t="s">
        <v>64</v>
      </c>
      <c r="C8" s="18" t="s">
        <v>38</v>
      </c>
      <c r="D8" s="33">
        <v>24</v>
      </c>
      <c r="E8" s="33">
        <v>25.2</v>
      </c>
      <c r="F8" s="33">
        <v>23.9</v>
      </c>
      <c r="G8" s="25">
        <v>425</v>
      </c>
      <c r="H8" s="80">
        <v>0.07</v>
      </c>
      <c r="I8" s="80">
        <v>0.51</v>
      </c>
      <c r="J8" s="80">
        <v>0.6</v>
      </c>
      <c r="K8" s="80">
        <v>297</v>
      </c>
      <c r="L8" s="80">
        <v>1</v>
      </c>
    </row>
    <row r="9" spans="1:12" ht="0.75" customHeight="1" hidden="1">
      <c r="A9" s="6"/>
      <c r="B9" s="98"/>
      <c r="C9" s="24"/>
      <c r="D9" s="24"/>
      <c r="E9" s="24"/>
      <c r="F9" s="24"/>
      <c r="G9" s="19"/>
      <c r="H9" s="80"/>
      <c r="I9" s="80"/>
      <c r="J9" s="80"/>
      <c r="K9" s="80"/>
      <c r="L9" s="80"/>
    </row>
    <row r="10" spans="1:13" ht="22.5" customHeight="1">
      <c r="A10" s="6">
        <v>506</v>
      </c>
      <c r="B10" s="13" t="s">
        <v>109</v>
      </c>
      <c r="C10" s="24">
        <v>150</v>
      </c>
      <c r="D10" s="33">
        <v>1.13</v>
      </c>
      <c r="E10" s="33">
        <v>0.98</v>
      </c>
      <c r="F10" s="33">
        <v>11.9</v>
      </c>
      <c r="G10" s="25">
        <v>60.75</v>
      </c>
      <c r="H10" s="80">
        <v>0.03</v>
      </c>
      <c r="I10" s="80">
        <v>0.12</v>
      </c>
      <c r="J10" s="80">
        <v>0.98</v>
      </c>
      <c r="K10" s="80">
        <v>95.25</v>
      </c>
      <c r="L10" s="80">
        <v>0.3</v>
      </c>
      <c r="M10" s="99"/>
    </row>
    <row r="11" spans="1:12" ht="15.75">
      <c r="A11" s="6"/>
      <c r="B11" s="9" t="s">
        <v>1</v>
      </c>
      <c r="C11" s="24"/>
      <c r="D11" s="72">
        <f>SUM(+D10+D9+D8)</f>
        <v>25.13</v>
      </c>
      <c r="E11" s="72">
        <f>SUM(+E10+E9+E8)</f>
        <v>26.18</v>
      </c>
      <c r="F11" s="72">
        <f>SUM(+F10+F9+F8)</f>
        <v>35.8</v>
      </c>
      <c r="G11" s="72">
        <f>SUM(G8:G10)</f>
        <v>485.75</v>
      </c>
      <c r="H11" s="86">
        <f>SUM(+H10+H9+H8)</f>
        <v>0.1</v>
      </c>
      <c r="I11" s="86">
        <f>SUM(+J10+J9+J8)</f>
        <v>1.58</v>
      </c>
      <c r="J11" s="86">
        <f>SUM(+J10+J9+J8)</f>
        <v>1.58</v>
      </c>
      <c r="K11" s="86">
        <f>SUM(+K10+K9+K8)</f>
        <v>392.25</v>
      </c>
      <c r="L11" s="86">
        <f>SUM(+L10+L9+L8)</f>
        <v>1.3</v>
      </c>
    </row>
    <row r="12" spans="1:12" ht="15.75">
      <c r="A12" s="6"/>
      <c r="B12" s="16" t="s">
        <v>13</v>
      </c>
      <c r="C12" s="26"/>
      <c r="D12" s="70"/>
      <c r="E12" s="70"/>
      <c r="F12" s="70"/>
      <c r="G12" s="57"/>
      <c r="H12" s="29"/>
      <c r="I12" s="29"/>
      <c r="J12" s="29"/>
      <c r="K12" s="29"/>
      <c r="L12" s="29"/>
    </row>
    <row r="13" spans="1:12" ht="15.75">
      <c r="A13" s="6">
        <v>118</v>
      </c>
      <c r="B13" s="42" t="s">
        <v>7</v>
      </c>
      <c r="C13" s="49">
        <v>100</v>
      </c>
      <c r="D13" s="50">
        <v>0.4</v>
      </c>
      <c r="E13" s="50">
        <v>0.4</v>
      </c>
      <c r="F13" s="50">
        <v>9.8</v>
      </c>
      <c r="G13" s="51">
        <v>47</v>
      </c>
      <c r="H13" s="80">
        <v>0.03</v>
      </c>
      <c r="I13" s="6">
        <v>0.02</v>
      </c>
      <c r="J13" s="6">
        <v>10</v>
      </c>
      <c r="K13" s="6">
        <v>16</v>
      </c>
      <c r="L13" s="6">
        <v>2.2</v>
      </c>
    </row>
    <row r="14" spans="1:12" ht="15.75">
      <c r="A14" s="6"/>
      <c r="B14" s="17" t="s">
        <v>2</v>
      </c>
      <c r="C14" s="57"/>
      <c r="D14" s="69"/>
      <c r="E14" s="69"/>
      <c r="F14" s="69"/>
      <c r="G14" s="57"/>
      <c r="H14" s="29"/>
      <c r="I14" s="29"/>
      <c r="J14" s="29"/>
      <c r="K14" s="29"/>
      <c r="L14" s="29"/>
    </row>
    <row r="15" spans="1:12" ht="61.5" customHeight="1">
      <c r="A15" s="6">
        <v>18</v>
      </c>
      <c r="B15" s="8" t="s">
        <v>126</v>
      </c>
      <c r="C15" s="24">
        <v>50</v>
      </c>
      <c r="D15" s="24">
        <v>0.55</v>
      </c>
      <c r="E15" s="24">
        <v>5.1</v>
      </c>
      <c r="F15" s="24">
        <v>2.65</v>
      </c>
      <c r="G15" s="19">
        <v>58.5</v>
      </c>
      <c r="H15" s="80">
        <v>0.01</v>
      </c>
      <c r="I15" s="80">
        <v>0.01</v>
      </c>
      <c r="J15" s="80">
        <v>7.4</v>
      </c>
      <c r="K15" s="80">
        <v>15.5</v>
      </c>
      <c r="L15" s="80">
        <v>0.6</v>
      </c>
    </row>
    <row r="16" spans="1:12" ht="38.25" customHeight="1">
      <c r="A16" s="6">
        <v>152</v>
      </c>
      <c r="B16" s="98" t="s">
        <v>106</v>
      </c>
      <c r="C16" s="18" t="s">
        <v>38</v>
      </c>
      <c r="D16" s="33">
        <v>1.62</v>
      </c>
      <c r="E16" s="33">
        <v>1.71</v>
      </c>
      <c r="F16" s="33">
        <v>11.3</v>
      </c>
      <c r="G16" s="19">
        <v>66.75</v>
      </c>
      <c r="H16" s="80">
        <v>0.06</v>
      </c>
      <c r="I16" s="80">
        <v>0.03</v>
      </c>
      <c r="J16" s="80">
        <v>4.95</v>
      </c>
      <c r="K16" s="80">
        <v>9.15</v>
      </c>
      <c r="L16" s="80">
        <v>0.57</v>
      </c>
    </row>
    <row r="17" spans="1:12" ht="36" customHeight="1">
      <c r="A17" s="6">
        <v>374</v>
      </c>
      <c r="B17" s="8" t="s">
        <v>103</v>
      </c>
      <c r="C17" s="18" t="s">
        <v>8</v>
      </c>
      <c r="D17" s="33">
        <v>11.8</v>
      </c>
      <c r="E17" s="33">
        <v>10.5</v>
      </c>
      <c r="F17" s="33">
        <v>7.55</v>
      </c>
      <c r="G17" s="19">
        <v>172.3</v>
      </c>
      <c r="H17" s="80">
        <v>0.07</v>
      </c>
      <c r="I17" s="80">
        <v>0.1</v>
      </c>
      <c r="J17" s="80">
        <v>3.45</v>
      </c>
      <c r="K17" s="80">
        <v>15.9</v>
      </c>
      <c r="L17" s="80">
        <v>1.55</v>
      </c>
    </row>
    <row r="18" spans="1:12" ht="15.75" hidden="1">
      <c r="A18" s="6"/>
      <c r="B18" s="8"/>
      <c r="C18" s="24"/>
      <c r="D18" s="24"/>
      <c r="E18" s="24"/>
      <c r="F18" s="24"/>
      <c r="G18" s="19"/>
      <c r="H18" s="80"/>
      <c r="I18" s="80"/>
      <c r="J18" s="80"/>
      <c r="K18" s="80"/>
      <c r="L18" s="80"/>
    </row>
    <row r="19" spans="1:12" ht="15.75">
      <c r="A19" s="6">
        <v>527</v>
      </c>
      <c r="B19" s="8" t="s">
        <v>46</v>
      </c>
      <c r="C19" s="24">
        <v>150</v>
      </c>
      <c r="D19" s="25">
        <v>0.38</v>
      </c>
      <c r="E19" s="25">
        <v>0</v>
      </c>
      <c r="F19" s="25">
        <v>20.25</v>
      </c>
      <c r="G19" s="24">
        <v>82.5</v>
      </c>
      <c r="H19" s="80">
        <v>0.01</v>
      </c>
      <c r="I19" s="80">
        <v>0.01</v>
      </c>
      <c r="J19" s="80">
        <v>0.38</v>
      </c>
      <c r="K19" s="80">
        <v>21</v>
      </c>
      <c r="L19" s="80">
        <v>1.13</v>
      </c>
    </row>
    <row r="20" spans="1:12" ht="15.75">
      <c r="A20" s="6">
        <v>114</v>
      </c>
      <c r="B20" s="98" t="s">
        <v>6</v>
      </c>
      <c r="C20" s="24">
        <v>50</v>
      </c>
      <c r="D20" s="33">
        <v>3.8</v>
      </c>
      <c r="E20" s="33">
        <v>0.4</v>
      </c>
      <c r="F20" s="33">
        <v>24.6</v>
      </c>
      <c r="G20" s="19">
        <v>117.5</v>
      </c>
      <c r="H20" s="80">
        <v>0.05</v>
      </c>
      <c r="I20" s="80">
        <v>0.02</v>
      </c>
      <c r="J20" s="80">
        <v>0</v>
      </c>
      <c r="K20" s="80">
        <v>10</v>
      </c>
      <c r="L20" s="80">
        <v>0.6</v>
      </c>
    </row>
    <row r="21" spans="1:12" ht="15.75">
      <c r="A21" s="6"/>
      <c r="B21" s="9" t="s">
        <v>1</v>
      </c>
      <c r="C21" s="24"/>
      <c r="D21" s="72">
        <f>SUM(+D20+D18+D17+D16+D15+D19)</f>
        <v>18.150000000000002</v>
      </c>
      <c r="E21" s="72">
        <f>SUM(+E20+E18+E17+E16+E15+E19)</f>
        <v>17.71</v>
      </c>
      <c r="F21" s="72">
        <f>SUM(+F20+F18+F17+F16+F15+F19)</f>
        <v>66.35</v>
      </c>
      <c r="G21" s="46">
        <f>SUM(G15:G20)</f>
        <v>497.55</v>
      </c>
      <c r="H21" s="86">
        <f>SUM(+H20+H18+H17+H16+H15+H19)</f>
        <v>0.2</v>
      </c>
      <c r="I21" s="100">
        <f>SUM(+I20+I18+I17+I16+I15+I19)</f>
        <v>0.17000000000000004</v>
      </c>
      <c r="J21" s="86">
        <f>SUM(+J20+J18+J17+J16+J15+J19)</f>
        <v>16.18</v>
      </c>
      <c r="K21" s="86">
        <f>SUM(+K20+K18+K17+K16+K15+K19)</f>
        <v>71.55</v>
      </c>
      <c r="L21" s="86">
        <f>SUM(+L20+L18+L17+L16+L15+L19)</f>
        <v>4.449999999999999</v>
      </c>
    </row>
    <row r="22" spans="1:12" ht="15.75">
      <c r="A22" s="6"/>
      <c r="B22" s="17" t="s">
        <v>3</v>
      </c>
      <c r="C22" s="26"/>
      <c r="D22" s="70"/>
      <c r="E22" s="70"/>
      <c r="F22" s="70"/>
      <c r="G22" s="26"/>
      <c r="H22" s="29"/>
      <c r="I22" s="29"/>
      <c r="J22" s="29"/>
      <c r="K22" s="29"/>
      <c r="L22" s="29"/>
    </row>
    <row r="23" spans="1:12" ht="30.75" customHeight="1">
      <c r="A23" s="6">
        <v>82</v>
      </c>
      <c r="B23" s="98" t="s">
        <v>129</v>
      </c>
      <c r="C23" s="18" t="s">
        <v>38</v>
      </c>
      <c r="D23" s="33">
        <v>1.95</v>
      </c>
      <c r="E23" s="33">
        <v>16.2</v>
      </c>
      <c r="F23" s="33">
        <v>10.2</v>
      </c>
      <c r="G23" s="25">
        <v>195</v>
      </c>
      <c r="H23" s="80">
        <v>0.06</v>
      </c>
      <c r="I23" s="80">
        <v>0.06</v>
      </c>
      <c r="J23" s="80">
        <v>12.6</v>
      </c>
      <c r="K23" s="80">
        <v>34.5</v>
      </c>
      <c r="L23" s="80">
        <v>1.2</v>
      </c>
    </row>
    <row r="24" spans="1:12" ht="22.5" customHeight="1">
      <c r="A24" s="6">
        <v>501</v>
      </c>
      <c r="B24" s="8" t="s">
        <v>48</v>
      </c>
      <c r="C24" s="18" t="s">
        <v>38</v>
      </c>
      <c r="D24" s="33">
        <v>0.6</v>
      </c>
      <c r="E24" s="33">
        <v>0.15</v>
      </c>
      <c r="F24" s="33">
        <v>0.12</v>
      </c>
      <c r="G24" s="19">
        <v>4.2</v>
      </c>
      <c r="H24" s="80">
        <v>0</v>
      </c>
      <c r="I24" s="80">
        <v>0.03</v>
      </c>
      <c r="J24" s="80">
        <v>0.3</v>
      </c>
      <c r="K24" s="80">
        <v>29.4</v>
      </c>
      <c r="L24" s="80">
        <v>2.46</v>
      </c>
    </row>
    <row r="25" spans="1:12" ht="18.75" customHeight="1">
      <c r="A25" s="6">
        <v>607</v>
      </c>
      <c r="B25" s="8" t="s">
        <v>108</v>
      </c>
      <c r="C25" s="18" t="s">
        <v>70</v>
      </c>
      <c r="D25" s="33">
        <v>1.12</v>
      </c>
      <c r="E25" s="33">
        <v>1.32</v>
      </c>
      <c r="F25" s="33">
        <v>30.9</v>
      </c>
      <c r="G25" s="19">
        <v>140</v>
      </c>
      <c r="H25" s="80">
        <v>0.01</v>
      </c>
      <c r="I25" s="80">
        <v>0.02</v>
      </c>
      <c r="J25" s="80">
        <v>0</v>
      </c>
      <c r="K25" s="80">
        <v>6.4</v>
      </c>
      <c r="L25" s="80">
        <v>0.6</v>
      </c>
    </row>
    <row r="26" spans="1:12" ht="15.75">
      <c r="A26" s="6"/>
      <c r="B26" s="9" t="s">
        <v>1</v>
      </c>
      <c r="C26" s="24"/>
      <c r="D26" s="66">
        <f>SUM(+D24+D23+D25)</f>
        <v>3.67</v>
      </c>
      <c r="E26" s="66">
        <f>SUM(+E24+E23+E25)</f>
        <v>17.669999999999998</v>
      </c>
      <c r="F26" s="72">
        <f>SUM(+F24+F23+F25)</f>
        <v>41.22</v>
      </c>
      <c r="G26" s="72">
        <f>SUM(G23:G24,G25)</f>
        <v>339.2</v>
      </c>
      <c r="H26" s="86">
        <f>SUM(+H24+H23+H25)</f>
        <v>0.06999999999999999</v>
      </c>
      <c r="I26" s="86">
        <f>SUM(+I24+I23+I25)</f>
        <v>0.11</v>
      </c>
      <c r="J26" s="86">
        <f>SUM(+J24+J23+J25)</f>
        <v>12.9</v>
      </c>
      <c r="K26" s="86">
        <f>SUM(+K24+K23+K25)</f>
        <v>70.3</v>
      </c>
      <c r="L26" s="86">
        <f>SUM(+L24+L23+L25)</f>
        <v>4.26</v>
      </c>
    </row>
    <row r="27" spans="1:12" ht="0.75" customHeight="1">
      <c r="A27" s="6"/>
      <c r="B27" s="17"/>
      <c r="C27" s="26"/>
      <c r="D27" s="70"/>
      <c r="E27" s="70"/>
      <c r="F27" s="70"/>
      <c r="G27" s="26"/>
      <c r="H27" s="29"/>
      <c r="I27" s="29"/>
      <c r="J27" s="29"/>
      <c r="K27" s="29"/>
      <c r="L27" s="29"/>
    </row>
    <row r="28" spans="1:12" ht="44.25" customHeight="1" hidden="1">
      <c r="A28" s="6"/>
      <c r="B28" s="13"/>
      <c r="C28" s="24"/>
      <c r="D28" s="33"/>
      <c r="E28" s="33"/>
      <c r="F28" s="33"/>
      <c r="G28" s="19"/>
      <c r="H28" s="80"/>
      <c r="I28" s="80"/>
      <c r="J28" s="80"/>
      <c r="K28" s="80"/>
      <c r="L28" s="80"/>
    </row>
    <row r="29" spans="1:12" ht="42.75" customHeight="1" hidden="1">
      <c r="A29" s="6"/>
      <c r="B29" s="13"/>
      <c r="C29" s="24"/>
      <c r="D29" s="33"/>
      <c r="E29" s="33"/>
      <c r="F29" s="25"/>
      <c r="G29" s="25"/>
      <c r="H29" s="80"/>
      <c r="I29" s="80"/>
      <c r="J29" s="80"/>
      <c r="K29" s="80"/>
      <c r="L29" s="80"/>
    </row>
    <row r="30" spans="1:12" ht="16.5" customHeight="1" hidden="1">
      <c r="A30" s="6"/>
      <c r="B30" s="13"/>
      <c r="C30" s="18"/>
      <c r="D30" s="33"/>
      <c r="E30" s="33"/>
      <c r="F30" s="33"/>
      <c r="G30" s="19"/>
      <c r="H30" s="80"/>
      <c r="I30" s="80"/>
      <c r="J30" s="80"/>
      <c r="K30" s="80"/>
      <c r="L30" s="80"/>
    </row>
    <row r="31" spans="1:12" ht="15.75" hidden="1">
      <c r="A31" s="6"/>
      <c r="B31" s="14" t="s">
        <v>1</v>
      </c>
      <c r="C31" s="58"/>
      <c r="D31" s="66">
        <f>SUM(+D30+D29+D28)</f>
        <v>0</v>
      </c>
      <c r="E31" s="66">
        <f>SUM(+E30+E29+E28)</f>
        <v>0</v>
      </c>
      <c r="F31" s="66">
        <f>SUM(+F30+F29+F28)</f>
        <v>0</v>
      </c>
      <c r="G31" s="46">
        <f>SUM(G28:G30)</f>
        <v>0</v>
      </c>
      <c r="H31" s="86">
        <f>SUM(+H30+H29+H28)</f>
        <v>0</v>
      </c>
      <c r="I31" s="86">
        <f>SUM(+I30+I29+I28)</f>
        <v>0</v>
      </c>
      <c r="J31" s="86">
        <f>SUM(+J30+J29+J28)</f>
        <v>0</v>
      </c>
      <c r="K31" s="86">
        <f>SUM(+K30+K29+K28)</f>
        <v>0</v>
      </c>
      <c r="L31" s="86">
        <f>SUM(+L30+L29+L28)</f>
        <v>0</v>
      </c>
    </row>
    <row r="32" spans="1:12" ht="15.75">
      <c r="A32" s="6"/>
      <c r="B32" s="15" t="s">
        <v>5</v>
      </c>
      <c r="C32" s="35"/>
      <c r="D32" s="75">
        <f>SUM(+D31+D26+D21+D13+D11)</f>
        <v>47.349999999999994</v>
      </c>
      <c r="E32" s="75">
        <f>SUM(+E31+E26+E21+E13+E11)</f>
        <v>61.959999999999994</v>
      </c>
      <c r="F32" s="75">
        <f>SUM(+F31+F26+F21+F11+F13)</f>
        <v>153.17000000000002</v>
      </c>
      <c r="G32" s="75">
        <f aca="true" t="shared" si="0" ref="G32:L32">SUM(+G31+G26+G21+G13+G11)</f>
        <v>1369.5</v>
      </c>
      <c r="H32" s="75">
        <f t="shared" si="0"/>
        <v>0.4</v>
      </c>
      <c r="I32" s="75">
        <f t="shared" si="0"/>
        <v>1.8800000000000001</v>
      </c>
      <c r="J32" s="75">
        <f t="shared" si="0"/>
        <v>40.66</v>
      </c>
      <c r="K32" s="75">
        <f t="shared" si="0"/>
        <v>550.1</v>
      </c>
      <c r="L32" s="75">
        <f t="shared" si="0"/>
        <v>12.21</v>
      </c>
    </row>
    <row r="33" spans="2:7" ht="15.75">
      <c r="B33" s="4"/>
      <c r="C33" s="4"/>
      <c r="D33" s="4"/>
      <c r="E33" s="4"/>
      <c r="F33" s="4"/>
      <c r="G33" s="4"/>
    </row>
    <row r="34" spans="2:7" ht="15.75">
      <c r="B34" s="4"/>
      <c r="C34" s="4"/>
      <c r="D34" s="4"/>
      <c r="E34" s="4"/>
      <c r="F34" s="4"/>
      <c r="G34" s="4"/>
    </row>
  </sheetData>
  <sheetProtection/>
  <mergeCells count="9">
    <mergeCell ref="A5:A6"/>
    <mergeCell ref="B1:G1"/>
    <mergeCell ref="B4:F4"/>
    <mergeCell ref="H5:J5"/>
    <mergeCell ref="K5:L5"/>
    <mergeCell ref="B5:B6"/>
    <mergeCell ref="C5:C6"/>
    <mergeCell ref="D5:F5"/>
    <mergeCell ref="G5:G6"/>
  </mergeCells>
  <printOptions/>
  <pageMargins left="0.19" right="0.25" top="0.46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125" style="0" customWidth="1"/>
    <col min="2" max="2" width="19.375" style="0" customWidth="1"/>
    <col min="3" max="3" width="6.625" style="0" customWidth="1"/>
    <col min="4" max="4" width="6.125" style="0" customWidth="1"/>
    <col min="5" max="5" width="5.875" style="0" customWidth="1"/>
    <col min="6" max="6" width="7.125" style="0" customWidth="1"/>
    <col min="7" max="7" width="10.75390625" style="0" customWidth="1"/>
    <col min="8" max="8" width="9.75390625" style="0" customWidth="1"/>
    <col min="9" max="9" width="6.375" style="0" customWidth="1"/>
    <col min="10" max="10" width="6.125" style="0" customWidth="1"/>
    <col min="11" max="11" width="8.25390625" style="0" customWidth="1"/>
    <col min="12" max="12" width="6.25390625" style="0" customWidth="1"/>
  </cols>
  <sheetData>
    <row r="1" spans="2:7" ht="2.25" customHeight="1">
      <c r="B1" s="1"/>
      <c r="C1" s="2"/>
      <c r="D1" s="2"/>
      <c r="E1" s="2"/>
      <c r="F1" s="2"/>
      <c r="G1" s="2"/>
    </row>
    <row r="2" spans="2:12" ht="27.75" customHeight="1">
      <c r="B2" s="102" t="s">
        <v>28</v>
      </c>
      <c r="C2" s="103"/>
      <c r="D2" s="103"/>
      <c r="E2" s="103"/>
      <c r="F2" s="103"/>
      <c r="G2" s="103"/>
      <c r="H2" s="4"/>
      <c r="I2" s="4"/>
      <c r="J2" s="4"/>
      <c r="K2" s="4"/>
      <c r="L2" s="4"/>
    </row>
    <row r="3" spans="2:12" ht="15.75" customHeight="1">
      <c r="B3" s="44" t="s">
        <v>16</v>
      </c>
      <c r="C3" s="45"/>
      <c r="D3" s="45"/>
      <c r="E3" s="45"/>
      <c r="F3" s="45"/>
      <c r="G3" s="45"/>
      <c r="H3" s="4"/>
      <c r="I3" s="4"/>
      <c r="J3" s="4"/>
      <c r="K3" s="4"/>
      <c r="L3" s="4"/>
    </row>
    <row r="4" spans="2:12" ht="15.75">
      <c r="B4" s="44" t="s">
        <v>130</v>
      </c>
      <c r="C4" s="45"/>
      <c r="D4" s="45"/>
      <c r="E4" s="45"/>
      <c r="F4" s="45"/>
      <c r="G4" s="45"/>
      <c r="H4" s="4"/>
      <c r="I4" s="4"/>
      <c r="J4" s="4"/>
      <c r="K4" s="4"/>
      <c r="L4" s="4"/>
    </row>
    <row r="5" spans="2:12" ht="15.75">
      <c r="B5" s="104" t="s">
        <v>71</v>
      </c>
      <c r="C5" s="105"/>
      <c r="D5" s="105"/>
      <c r="E5" s="105"/>
      <c r="F5" s="105"/>
      <c r="G5" s="45"/>
      <c r="H5" s="4"/>
      <c r="I5" s="4"/>
      <c r="J5" s="4"/>
      <c r="K5" s="4"/>
      <c r="L5" s="4"/>
    </row>
    <row r="6" spans="2:12" ht="7.5" customHeight="1">
      <c r="B6" s="128"/>
      <c r="C6" s="128"/>
      <c r="D6" s="128"/>
      <c r="E6" s="128"/>
      <c r="F6" s="128"/>
      <c r="G6" s="128"/>
      <c r="H6" s="4"/>
      <c r="I6" s="4"/>
      <c r="J6" s="4"/>
      <c r="K6" s="4"/>
      <c r="L6" s="4"/>
    </row>
    <row r="7" spans="1:12" ht="31.5" customHeight="1">
      <c r="A7" s="117" t="s">
        <v>37</v>
      </c>
      <c r="B7" s="109" t="s">
        <v>17</v>
      </c>
      <c r="C7" s="113" t="s">
        <v>18</v>
      </c>
      <c r="D7" s="115" t="s">
        <v>34</v>
      </c>
      <c r="E7" s="115"/>
      <c r="F7" s="115"/>
      <c r="G7" s="113" t="s">
        <v>20</v>
      </c>
      <c r="H7" s="106" t="s">
        <v>21</v>
      </c>
      <c r="I7" s="107"/>
      <c r="J7" s="108"/>
      <c r="K7" s="106" t="s">
        <v>22</v>
      </c>
      <c r="L7" s="108"/>
    </row>
    <row r="8" spans="1:12" ht="45.75" customHeight="1">
      <c r="A8" s="118"/>
      <c r="B8" s="126"/>
      <c r="C8" s="129"/>
      <c r="D8" s="5" t="s">
        <v>10</v>
      </c>
      <c r="E8" s="5" t="s">
        <v>11</v>
      </c>
      <c r="F8" s="5" t="s">
        <v>12</v>
      </c>
      <c r="G8" s="101"/>
      <c r="H8" s="56" t="s">
        <v>23</v>
      </c>
      <c r="I8" s="56" t="s">
        <v>24</v>
      </c>
      <c r="J8" s="56" t="s">
        <v>25</v>
      </c>
      <c r="K8" s="56" t="s">
        <v>26</v>
      </c>
      <c r="L8" s="56" t="s">
        <v>27</v>
      </c>
    </row>
    <row r="9" spans="1:12" ht="15.75">
      <c r="A9" s="6"/>
      <c r="B9" s="16" t="s">
        <v>0</v>
      </c>
      <c r="C9" s="83"/>
      <c r="D9" s="83"/>
      <c r="E9" s="83"/>
      <c r="F9" s="83"/>
      <c r="G9" s="83"/>
      <c r="H9" s="26"/>
      <c r="I9" s="26"/>
      <c r="J9" s="26"/>
      <c r="K9" s="26"/>
      <c r="L9" s="26"/>
    </row>
    <row r="10" spans="1:12" ht="15.75">
      <c r="A10" s="6">
        <v>268</v>
      </c>
      <c r="B10" s="79" t="s">
        <v>42</v>
      </c>
      <c r="C10" s="6">
        <v>150</v>
      </c>
      <c r="D10" s="27">
        <v>4.65</v>
      </c>
      <c r="E10" s="27">
        <v>5.6</v>
      </c>
      <c r="F10" s="27">
        <v>23.15</v>
      </c>
      <c r="G10" s="6">
        <v>161.55</v>
      </c>
      <c r="H10" s="80">
        <v>0.06</v>
      </c>
      <c r="I10" s="80">
        <v>0.12</v>
      </c>
      <c r="J10" s="80">
        <v>1.03</v>
      </c>
      <c r="K10" s="80">
        <v>99.6</v>
      </c>
      <c r="L10" s="80">
        <v>0.33</v>
      </c>
    </row>
    <row r="11" spans="1:12" ht="30" customHeight="1">
      <c r="A11" s="6">
        <v>513</v>
      </c>
      <c r="B11" s="8" t="s">
        <v>43</v>
      </c>
      <c r="C11" s="24">
        <v>150</v>
      </c>
      <c r="D11" s="24">
        <v>2.4</v>
      </c>
      <c r="E11" s="24">
        <v>2.02</v>
      </c>
      <c r="F11" s="24">
        <v>11.93</v>
      </c>
      <c r="G11" s="19">
        <v>59.25</v>
      </c>
      <c r="H11" s="80">
        <v>0.03</v>
      </c>
      <c r="I11" s="80">
        <v>0.12</v>
      </c>
      <c r="J11" s="80">
        <v>0.98</v>
      </c>
      <c r="K11" s="80">
        <v>94.5</v>
      </c>
      <c r="L11" s="80">
        <v>0.08</v>
      </c>
    </row>
    <row r="12" spans="1:12" ht="31.5">
      <c r="A12" s="6">
        <v>100</v>
      </c>
      <c r="B12" s="8" t="s">
        <v>81</v>
      </c>
      <c r="C12" s="97" t="s">
        <v>72</v>
      </c>
      <c r="D12" s="25">
        <v>1.4</v>
      </c>
      <c r="E12" s="25">
        <v>14.6</v>
      </c>
      <c r="F12" s="25">
        <v>8.75</v>
      </c>
      <c r="G12" s="24">
        <v>229.8</v>
      </c>
      <c r="H12" s="6">
        <v>0.02</v>
      </c>
      <c r="I12" s="6">
        <v>0.03</v>
      </c>
      <c r="J12" s="6">
        <v>0</v>
      </c>
      <c r="K12" s="6">
        <v>7</v>
      </c>
      <c r="L12" s="6">
        <v>0.35</v>
      </c>
    </row>
    <row r="13" spans="1:12" ht="15.75">
      <c r="A13" s="6"/>
      <c r="B13" s="9" t="s">
        <v>1</v>
      </c>
      <c r="C13" s="24"/>
      <c r="D13" s="72">
        <f>SUM(D10:D12)</f>
        <v>8.450000000000001</v>
      </c>
      <c r="E13" s="72">
        <f>SUM(E10:E12)</f>
        <v>22.22</v>
      </c>
      <c r="F13" s="72">
        <f>SUM(F10:F12)</f>
        <v>43.83</v>
      </c>
      <c r="G13" s="58">
        <f>SUM(G10:G12)</f>
        <v>450.6</v>
      </c>
      <c r="H13" s="86">
        <f>SUM(+H12+H11+H10)</f>
        <v>0.11</v>
      </c>
      <c r="I13" s="56">
        <f>SUM(+I12+I11+I10)</f>
        <v>0.27</v>
      </c>
      <c r="J13" s="86">
        <f>SUM(+J12+J11+J10)</f>
        <v>2.01</v>
      </c>
      <c r="K13" s="56">
        <f>SUM(+K12+K11+K10)</f>
        <v>201.1</v>
      </c>
      <c r="L13" s="56">
        <f>SUM(+L12+L11+L10)</f>
        <v>0.76</v>
      </c>
    </row>
    <row r="14" spans="1:12" ht="15.75">
      <c r="A14" s="6"/>
      <c r="B14" s="17" t="s">
        <v>13</v>
      </c>
      <c r="C14" s="26"/>
      <c r="D14" s="84"/>
      <c r="E14" s="84"/>
      <c r="F14" s="84"/>
      <c r="G14" s="57"/>
      <c r="H14" s="26"/>
      <c r="I14" s="26"/>
      <c r="J14" s="26"/>
      <c r="K14" s="26"/>
      <c r="L14" s="26"/>
    </row>
    <row r="15" spans="1:12" ht="19.5" customHeight="1">
      <c r="A15" s="6">
        <v>118</v>
      </c>
      <c r="B15" s="42" t="s">
        <v>7</v>
      </c>
      <c r="C15" s="49">
        <v>100</v>
      </c>
      <c r="D15" s="50">
        <v>0.4</v>
      </c>
      <c r="E15" s="50">
        <v>0.4</v>
      </c>
      <c r="F15" s="50">
        <v>9.8</v>
      </c>
      <c r="G15" s="51">
        <v>47</v>
      </c>
      <c r="H15" s="80">
        <v>0.03</v>
      </c>
      <c r="I15" s="6">
        <v>0.02</v>
      </c>
      <c r="J15" s="6">
        <v>10</v>
      </c>
      <c r="K15" s="6">
        <v>16</v>
      </c>
      <c r="L15" s="6">
        <v>2.2</v>
      </c>
    </row>
    <row r="16" spans="1:12" ht="15.75">
      <c r="A16" s="6"/>
      <c r="B16" s="17" t="s">
        <v>2</v>
      </c>
      <c r="C16" s="57"/>
      <c r="D16" s="85"/>
      <c r="E16" s="85"/>
      <c r="F16" s="85"/>
      <c r="G16" s="57"/>
      <c r="H16" s="26"/>
      <c r="I16" s="26"/>
      <c r="J16" s="26"/>
      <c r="K16" s="26"/>
      <c r="L16" s="26"/>
    </row>
    <row r="17" spans="1:12" ht="36.75" customHeight="1">
      <c r="A17" s="6">
        <v>159</v>
      </c>
      <c r="B17" s="8" t="s">
        <v>119</v>
      </c>
      <c r="C17" s="18" t="s">
        <v>38</v>
      </c>
      <c r="D17" s="25">
        <v>5.54</v>
      </c>
      <c r="E17" s="33">
        <v>4.33</v>
      </c>
      <c r="F17" s="25">
        <v>9.63</v>
      </c>
      <c r="G17" s="19">
        <v>99.8</v>
      </c>
      <c r="H17" s="28" t="s">
        <v>78</v>
      </c>
      <c r="I17" s="28" t="s">
        <v>120</v>
      </c>
      <c r="J17" s="28" t="s">
        <v>121</v>
      </c>
      <c r="K17" s="28" t="s">
        <v>122</v>
      </c>
      <c r="L17" s="28" t="s">
        <v>123</v>
      </c>
    </row>
    <row r="18" spans="1:13" ht="32.25" customHeight="1">
      <c r="A18" s="6">
        <v>428</v>
      </c>
      <c r="B18" s="8" t="s">
        <v>59</v>
      </c>
      <c r="C18" s="18" t="s">
        <v>8</v>
      </c>
      <c r="D18" s="33">
        <v>3.7</v>
      </c>
      <c r="E18" s="33">
        <v>3.6</v>
      </c>
      <c r="F18" s="33">
        <v>3.9</v>
      </c>
      <c r="G18" s="19">
        <v>63</v>
      </c>
      <c r="H18" s="80">
        <v>0.04</v>
      </c>
      <c r="I18" s="80">
        <v>0.03</v>
      </c>
      <c r="J18" s="80">
        <v>17</v>
      </c>
      <c r="K18" s="80">
        <v>61</v>
      </c>
      <c r="L18" s="80">
        <v>1</v>
      </c>
      <c r="M18" s="31"/>
    </row>
    <row r="19" spans="1:13" ht="31.5">
      <c r="A19" s="6">
        <v>394</v>
      </c>
      <c r="B19" s="8" t="s">
        <v>60</v>
      </c>
      <c r="C19" s="18" t="s">
        <v>52</v>
      </c>
      <c r="D19" s="33">
        <v>8.97</v>
      </c>
      <c r="E19" s="33">
        <v>8.26</v>
      </c>
      <c r="F19" s="33">
        <v>5.65</v>
      </c>
      <c r="G19" s="19">
        <v>132.6</v>
      </c>
      <c r="H19" s="80">
        <v>0.04</v>
      </c>
      <c r="I19" s="80">
        <v>0.07</v>
      </c>
      <c r="J19" s="80">
        <v>1.63</v>
      </c>
      <c r="K19" s="80">
        <v>12.35</v>
      </c>
      <c r="L19" s="80">
        <v>1.43</v>
      </c>
      <c r="M19" s="99"/>
    </row>
    <row r="20" spans="1:12" ht="32.25" customHeight="1">
      <c r="A20" s="6">
        <v>527</v>
      </c>
      <c r="B20" s="8" t="s">
        <v>40</v>
      </c>
      <c r="C20" s="24">
        <v>150</v>
      </c>
      <c r="D20" s="25">
        <v>0.37</v>
      </c>
      <c r="E20" s="25">
        <v>0</v>
      </c>
      <c r="F20" s="25">
        <v>20.25</v>
      </c>
      <c r="G20" s="24">
        <v>82.5</v>
      </c>
      <c r="H20" s="80">
        <v>0.01</v>
      </c>
      <c r="I20" s="80">
        <v>0.01</v>
      </c>
      <c r="J20" s="80">
        <v>0.37</v>
      </c>
      <c r="K20" s="80">
        <v>21</v>
      </c>
      <c r="L20" s="80">
        <v>1.12</v>
      </c>
    </row>
    <row r="21" spans="1:12" ht="15.75">
      <c r="A21" s="6">
        <v>114</v>
      </c>
      <c r="B21" s="8" t="s">
        <v>6</v>
      </c>
      <c r="C21" s="18" t="s">
        <v>44</v>
      </c>
      <c r="D21" s="33">
        <v>3.8</v>
      </c>
      <c r="E21" s="33">
        <v>0.4</v>
      </c>
      <c r="F21" s="33">
        <v>24.6</v>
      </c>
      <c r="G21" s="19">
        <v>117.5</v>
      </c>
      <c r="H21" s="80">
        <v>0.05</v>
      </c>
      <c r="I21" s="80">
        <v>0.02</v>
      </c>
      <c r="J21" s="80">
        <v>0</v>
      </c>
      <c r="K21" s="80">
        <v>10</v>
      </c>
      <c r="L21" s="80">
        <v>0.6</v>
      </c>
    </row>
    <row r="22" spans="1:12" ht="15.75">
      <c r="A22" s="6"/>
      <c r="B22" s="9" t="s">
        <v>1</v>
      </c>
      <c r="C22" s="24"/>
      <c r="D22" s="72">
        <f>SUM(D17:D21)</f>
        <v>22.380000000000003</v>
      </c>
      <c r="E22" s="72">
        <f>SUM(E17:E21)</f>
        <v>16.589999999999996</v>
      </c>
      <c r="F22" s="72">
        <f>SUM(+F21+F20+F19+F18+F17)</f>
        <v>64.03</v>
      </c>
      <c r="G22" s="46">
        <f>SUM(G17:G21)</f>
        <v>495.4</v>
      </c>
      <c r="H22" s="86">
        <f>+H21+H20+H19+H18+H17</f>
        <v>0.2</v>
      </c>
      <c r="I22" s="86">
        <f>SUM(+I21+I20+I19+I18+I17)</f>
        <v>0.21000000000000002</v>
      </c>
      <c r="J22" s="86">
        <f>SUM(+J21+J20+J19+J18+J17)</f>
        <v>23.740000000000002</v>
      </c>
      <c r="K22" s="86">
        <f>SUM(+K21+K20+K19+K18+K17)</f>
        <v>142.6</v>
      </c>
      <c r="L22" s="86">
        <f>SUM(+L21+L20+L19+L18+L17)</f>
        <v>4.9</v>
      </c>
    </row>
    <row r="23" spans="1:12" ht="15.75">
      <c r="A23" s="6"/>
      <c r="B23" s="17" t="s">
        <v>3</v>
      </c>
      <c r="C23" s="26"/>
      <c r="D23" s="84"/>
      <c r="E23" s="84"/>
      <c r="F23" s="84"/>
      <c r="G23" s="26"/>
      <c r="H23" s="26"/>
      <c r="I23" s="26"/>
      <c r="J23" s="26"/>
      <c r="K23" s="26"/>
      <c r="L23" s="26"/>
    </row>
    <row r="24" spans="1:13" ht="32.25" customHeight="1">
      <c r="A24" s="6">
        <v>170</v>
      </c>
      <c r="B24" s="8" t="s">
        <v>80</v>
      </c>
      <c r="C24" s="18" t="s">
        <v>38</v>
      </c>
      <c r="D24" s="33">
        <v>3.62</v>
      </c>
      <c r="E24" s="33">
        <v>3.87</v>
      </c>
      <c r="F24" s="33">
        <v>12.39</v>
      </c>
      <c r="G24" s="25">
        <v>98.85</v>
      </c>
      <c r="H24" s="80">
        <v>0.05</v>
      </c>
      <c r="I24" s="80">
        <v>0.15</v>
      </c>
      <c r="J24" s="80">
        <v>0.96</v>
      </c>
      <c r="K24" s="80">
        <v>116.7</v>
      </c>
      <c r="L24" s="80">
        <v>0.2</v>
      </c>
      <c r="M24" s="99"/>
    </row>
    <row r="25" spans="1:12" ht="15.75">
      <c r="A25" s="6">
        <v>504</v>
      </c>
      <c r="B25" s="8" t="s">
        <v>41</v>
      </c>
      <c r="C25" s="24">
        <v>150</v>
      </c>
      <c r="D25" s="18" t="s">
        <v>73</v>
      </c>
      <c r="E25" s="18" t="s">
        <v>15</v>
      </c>
      <c r="F25" s="18" t="s">
        <v>74</v>
      </c>
      <c r="G25" s="25">
        <v>45.75</v>
      </c>
      <c r="H25" s="6">
        <v>0</v>
      </c>
      <c r="I25" s="6">
        <v>0</v>
      </c>
      <c r="J25" s="6">
        <v>2.1</v>
      </c>
      <c r="K25" s="6">
        <v>10.65</v>
      </c>
      <c r="L25" s="6">
        <v>0.3</v>
      </c>
    </row>
    <row r="26" spans="1:13" ht="15.75">
      <c r="A26" s="6">
        <v>608</v>
      </c>
      <c r="B26" s="8" t="s">
        <v>79</v>
      </c>
      <c r="C26" s="18" t="s">
        <v>70</v>
      </c>
      <c r="D26" s="33">
        <v>2.36</v>
      </c>
      <c r="E26" s="33">
        <v>1.88</v>
      </c>
      <c r="F26" s="33">
        <v>30</v>
      </c>
      <c r="G26" s="19">
        <v>146.4</v>
      </c>
      <c r="H26" s="80">
        <v>0.03</v>
      </c>
      <c r="I26" s="80">
        <v>0.01</v>
      </c>
      <c r="J26" s="80">
        <v>0</v>
      </c>
      <c r="K26" s="80">
        <v>4.4</v>
      </c>
      <c r="L26" s="80">
        <v>0.32</v>
      </c>
      <c r="M26" s="99"/>
    </row>
    <row r="27" spans="1:12" ht="15.75">
      <c r="A27" s="6"/>
      <c r="B27" s="9" t="s">
        <v>1</v>
      </c>
      <c r="C27" s="24"/>
      <c r="D27" s="72">
        <f>SUM(D24:D25:D26)</f>
        <v>5.98</v>
      </c>
      <c r="E27" s="72">
        <f>SUM(E24:E25:E26)</f>
        <v>5.75</v>
      </c>
      <c r="F27" s="72">
        <v>42.39</v>
      </c>
      <c r="G27" s="58">
        <f>SUM(G24:G25:G26)</f>
        <v>291</v>
      </c>
      <c r="H27" s="86">
        <f>SUM(+H25+H24+H26)</f>
        <v>0.08</v>
      </c>
      <c r="I27" s="86">
        <f>SUM(+I25+I24+I26)</f>
        <v>0.16</v>
      </c>
      <c r="J27" s="86">
        <f>SUM(+J25+J24+J26)</f>
        <v>3.06</v>
      </c>
      <c r="K27" s="86">
        <f>SUM(+K25+K24+K26)</f>
        <v>131.75</v>
      </c>
      <c r="L27" s="86">
        <f>SUM(+L25+L24+L26)</f>
        <v>0.8200000000000001</v>
      </c>
    </row>
    <row r="28" spans="1:12" ht="15.75" hidden="1">
      <c r="A28" s="6"/>
      <c r="B28" s="17"/>
      <c r="C28" s="26"/>
      <c r="D28" s="84"/>
      <c r="E28" s="84"/>
      <c r="F28" s="84"/>
      <c r="G28" s="26"/>
      <c r="H28" s="29"/>
      <c r="I28" s="29"/>
      <c r="J28" s="29"/>
      <c r="K28" s="29"/>
      <c r="L28" s="29"/>
    </row>
    <row r="29" spans="1:12" ht="0.75" customHeight="1" hidden="1">
      <c r="A29" s="6"/>
      <c r="B29" s="13"/>
      <c r="C29" s="24"/>
      <c r="D29" s="25"/>
      <c r="E29" s="25"/>
      <c r="F29" s="25"/>
      <c r="G29" s="24"/>
      <c r="H29" s="80"/>
      <c r="I29" s="80"/>
      <c r="J29" s="80"/>
      <c r="K29" s="80"/>
      <c r="L29" s="80"/>
    </row>
    <row r="30" spans="1:12" ht="15.75" hidden="1">
      <c r="A30" s="6"/>
      <c r="B30" s="13"/>
      <c r="C30" s="24"/>
      <c r="D30" s="33"/>
      <c r="E30" s="33"/>
      <c r="F30" s="33"/>
      <c r="G30" s="25"/>
      <c r="H30" s="80"/>
      <c r="I30" s="80"/>
      <c r="J30" s="80"/>
      <c r="K30" s="80"/>
      <c r="L30" s="80"/>
    </row>
    <row r="31" spans="1:12" ht="15.75" hidden="1">
      <c r="A31" s="6"/>
      <c r="B31" s="13"/>
      <c r="C31" s="24"/>
      <c r="D31" s="25"/>
      <c r="E31" s="25"/>
      <c r="F31" s="25"/>
      <c r="G31" s="24"/>
      <c r="H31" s="6"/>
      <c r="I31" s="6"/>
      <c r="J31" s="6"/>
      <c r="K31" s="6"/>
      <c r="L31" s="6"/>
    </row>
    <row r="32" spans="1:12" ht="15.75" hidden="1">
      <c r="A32" s="6"/>
      <c r="B32" s="14" t="s">
        <v>1</v>
      </c>
      <c r="C32" s="58"/>
      <c r="D32" s="72">
        <f>SUM(D29:D31)</f>
        <v>0</v>
      </c>
      <c r="E32" s="72">
        <f>SUM(E29:E31)</f>
        <v>0</v>
      </c>
      <c r="F32" s="72">
        <f>SUM(F29:F31)</f>
        <v>0</v>
      </c>
      <c r="G32" s="46">
        <f>SUM(G29:G31)</f>
        <v>0</v>
      </c>
      <c r="H32" s="86">
        <f>SUM(+H31+H30+H29)</f>
        <v>0</v>
      </c>
      <c r="I32" s="86">
        <f>SUM(+I31+I30+I29)</f>
        <v>0</v>
      </c>
      <c r="J32" s="86">
        <f>SUM(+J31+J30+J29)</f>
        <v>0</v>
      </c>
      <c r="K32" s="86">
        <f>SUM(+K31+K30+K29)</f>
        <v>0</v>
      </c>
      <c r="L32" s="86">
        <f>SUM(+L31+L30+L29)</f>
        <v>0</v>
      </c>
    </row>
    <row r="33" spans="1:12" ht="15.75">
      <c r="A33" s="6"/>
      <c r="B33" s="15" t="s">
        <v>5</v>
      </c>
      <c r="C33" s="35"/>
      <c r="D33" s="75">
        <f aca="true" t="shared" si="0" ref="D33:L33">SUM(+D32+D27+D22+D15+D13)</f>
        <v>37.21</v>
      </c>
      <c r="E33" s="75">
        <f t="shared" si="0"/>
        <v>44.959999999999994</v>
      </c>
      <c r="F33" s="75">
        <f t="shared" si="0"/>
        <v>160.05</v>
      </c>
      <c r="G33" s="75">
        <f t="shared" si="0"/>
        <v>1284</v>
      </c>
      <c r="H33" s="75">
        <f t="shared" si="0"/>
        <v>0.42000000000000004</v>
      </c>
      <c r="I33" s="75">
        <f t="shared" si="0"/>
        <v>0.66</v>
      </c>
      <c r="J33" s="75">
        <f t="shared" si="0"/>
        <v>38.809999999999995</v>
      </c>
      <c r="K33" s="75">
        <f t="shared" si="0"/>
        <v>491.45000000000005</v>
      </c>
      <c r="L33" s="75">
        <f t="shared" si="0"/>
        <v>8.680000000000001</v>
      </c>
    </row>
  </sheetData>
  <sheetProtection/>
  <mergeCells count="10">
    <mergeCell ref="A7:A8"/>
    <mergeCell ref="H7:J7"/>
    <mergeCell ref="K7:L7"/>
    <mergeCell ref="B2:G2"/>
    <mergeCell ref="B5:F5"/>
    <mergeCell ref="B6:G6"/>
    <mergeCell ref="B7:B8"/>
    <mergeCell ref="C7:C8"/>
    <mergeCell ref="D7:F7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F16" sqref="F16"/>
    </sheetView>
  </sheetViews>
  <sheetFormatPr defaultColWidth="9.00390625" defaultRowHeight="12.75"/>
  <cols>
    <col min="5" max="5" width="9.125" style="0" customWidth="1"/>
    <col min="6" max="6" width="37.375" style="0" customWidth="1"/>
    <col min="7" max="7" width="31.25390625" style="0" customWidth="1"/>
    <col min="8" max="8" width="31.625" style="0" customWidth="1"/>
    <col min="9" max="9" width="1.12109375" style="0" customWidth="1"/>
    <col min="10" max="10" width="9.125" style="0" customWidth="1"/>
  </cols>
  <sheetData>
    <row r="2" spans="5:9" ht="18.75">
      <c r="E2" s="43" t="s">
        <v>131</v>
      </c>
      <c r="F2" s="43"/>
      <c r="G2" s="43"/>
      <c r="H2" s="43"/>
      <c r="I2" s="43"/>
    </row>
    <row r="3" spans="5:9" ht="18.75">
      <c r="E3" s="131" t="s">
        <v>36</v>
      </c>
      <c r="F3" s="131"/>
      <c r="G3" s="131"/>
      <c r="H3" s="131"/>
      <c r="I3" s="131"/>
    </row>
    <row r="4" spans="5:9" ht="18.75">
      <c r="E4" s="43" t="s">
        <v>69</v>
      </c>
      <c r="F4" s="43"/>
      <c r="G4" s="43"/>
      <c r="H4" s="43"/>
      <c r="I4" s="43"/>
    </row>
    <row r="5" spans="5:9" ht="18.75" hidden="1">
      <c r="E5" s="131"/>
      <c r="F5" s="131"/>
      <c r="G5" s="43"/>
      <c r="H5" s="43"/>
      <c r="I5" s="43"/>
    </row>
    <row r="6" spans="5:7" ht="18.75">
      <c r="E6" s="131" t="s">
        <v>39</v>
      </c>
      <c r="F6" s="131"/>
      <c r="G6" s="131"/>
    </row>
    <row r="7" spans="5:6" ht="18.75">
      <c r="E7" s="95" t="s">
        <v>132</v>
      </c>
      <c r="F7" s="95"/>
    </row>
    <row r="15" spans="1:7" ht="18.75">
      <c r="A15" s="132"/>
      <c r="B15" s="132"/>
      <c r="C15" s="132"/>
      <c r="D15" s="132"/>
      <c r="E15" s="132"/>
      <c r="F15" s="132"/>
      <c r="G15" s="132"/>
    </row>
    <row r="16" ht="72" customHeight="1"/>
    <row r="17" spans="1:15" ht="122.25" customHeight="1">
      <c r="A17" s="133" t="s">
        <v>133</v>
      </c>
      <c r="B17" s="134"/>
      <c r="C17" s="134"/>
      <c r="D17" s="134"/>
      <c r="E17" s="134"/>
      <c r="F17" s="134"/>
      <c r="G17" s="3"/>
      <c r="H17" s="3"/>
      <c r="I17" s="3"/>
      <c r="J17" s="3"/>
      <c r="K17" s="3"/>
      <c r="L17" s="3"/>
      <c r="M17" s="3"/>
      <c r="N17" s="3"/>
      <c r="O17" s="3"/>
    </row>
    <row r="25" ht="5.25" customHeight="1"/>
    <row r="26" spans="1:6" ht="47.25" customHeight="1">
      <c r="A26" s="130" t="s">
        <v>75</v>
      </c>
      <c r="B26" s="130"/>
      <c r="C26" s="130"/>
      <c r="D26" s="130"/>
      <c r="E26" s="130"/>
      <c r="F26" s="130"/>
    </row>
  </sheetData>
  <sheetProtection/>
  <mergeCells count="6">
    <mergeCell ref="A26:F26"/>
    <mergeCell ref="E3:I3"/>
    <mergeCell ref="E6:G6"/>
    <mergeCell ref="A15:G15"/>
    <mergeCell ref="A17:F17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5.375" style="0" customWidth="1"/>
    <col min="2" max="4" width="9.125" style="0" hidden="1" customWidth="1"/>
    <col min="5" max="5" width="1.625" style="0" hidden="1" customWidth="1"/>
    <col min="6" max="6" width="1.875" style="0" hidden="1" customWidth="1"/>
    <col min="7" max="7" width="18.75390625" style="0" customWidth="1"/>
    <col min="8" max="8" width="7.625" style="0" customWidth="1"/>
    <col min="9" max="9" width="7.25390625" style="0" customWidth="1"/>
    <col min="10" max="10" width="6.75390625" style="0" customWidth="1"/>
    <col min="11" max="11" width="7.375" style="0" customWidth="1"/>
    <col min="12" max="12" width="8.87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8.375" style="0" customWidth="1"/>
    <col min="17" max="17" width="7.625" style="0" customWidth="1"/>
  </cols>
  <sheetData>
    <row r="1" spans="7:12" ht="15.75">
      <c r="G1" s="102" t="s">
        <v>29</v>
      </c>
      <c r="H1" s="103"/>
      <c r="I1" s="103"/>
      <c r="J1" s="103"/>
      <c r="K1" s="103"/>
      <c r="L1" s="103"/>
    </row>
    <row r="2" spans="7:12" ht="15.75">
      <c r="G2" s="44" t="s">
        <v>31</v>
      </c>
      <c r="H2" s="45"/>
      <c r="I2" s="45"/>
      <c r="J2" s="45"/>
      <c r="K2" s="45"/>
      <c r="L2" s="45"/>
    </row>
    <row r="3" spans="7:12" ht="18" customHeight="1">
      <c r="G3" s="44" t="s">
        <v>130</v>
      </c>
      <c r="H3" s="45"/>
      <c r="I3" s="45"/>
      <c r="J3" s="45"/>
      <c r="K3" s="45"/>
      <c r="L3" s="45"/>
    </row>
    <row r="4" spans="7:12" ht="15.75" customHeight="1">
      <c r="G4" s="104" t="s">
        <v>71</v>
      </c>
      <c r="H4" s="105"/>
      <c r="I4" s="105"/>
      <c r="J4" s="105"/>
      <c r="K4" s="105"/>
      <c r="L4" s="45"/>
    </row>
    <row r="5" spans="1:17" ht="42.75" customHeight="1">
      <c r="A5" s="101" t="s">
        <v>37</v>
      </c>
      <c r="G5" s="109" t="s">
        <v>17</v>
      </c>
      <c r="H5" s="113" t="s">
        <v>18</v>
      </c>
      <c r="I5" s="115" t="s">
        <v>19</v>
      </c>
      <c r="J5" s="115"/>
      <c r="K5" s="115"/>
      <c r="L5" s="113" t="s">
        <v>20</v>
      </c>
      <c r="M5" s="106" t="s">
        <v>21</v>
      </c>
      <c r="N5" s="107"/>
      <c r="O5" s="108"/>
      <c r="P5" s="106" t="s">
        <v>22</v>
      </c>
      <c r="Q5" s="108"/>
    </row>
    <row r="6" spans="1:17" ht="19.5" customHeight="1">
      <c r="A6" s="101"/>
      <c r="G6" s="110"/>
      <c r="H6" s="114"/>
      <c r="I6" s="5" t="s">
        <v>10</v>
      </c>
      <c r="J6" s="5" t="s">
        <v>11</v>
      </c>
      <c r="K6" s="5" t="s">
        <v>12</v>
      </c>
      <c r="L6" s="115"/>
      <c r="M6" s="56" t="s">
        <v>23</v>
      </c>
      <c r="N6" s="56" t="s">
        <v>24</v>
      </c>
      <c r="O6" s="56" t="s">
        <v>25</v>
      </c>
      <c r="P6" s="56" t="s">
        <v>26</v>
      </c>
      <c r="Q6" s="56" t="s">
        <v>27</v>
      </c>
    </row>
    <row r="7" spans="1:17" ht="15.75">
      <c r="A7" s="6"/>
      <c r="G7" s="16" t="s">
        <v>0</v>
      </c>
      <c r="H7" s="11"/>
      <c r="I7" s="36"/>
      <c r="J7" s="36"/>
      <c r="K7" s="36"/>
      <c r="L7" s="37"/>
      <c r="M7" s="26"/>
      <c r="N7" s="26"/>
      <c r="O7" s="26"/>
      <c r="P7" s="26"/>
      <c r="Q7" s="26"/>
    </row>
    <row r="8" spans="1:17" ht="22.5" customHeight="1">
      <c r="A8" s="6">
        <v>262</v>
      </c>
      <c r="G8" s="8" t="s">
        <v>102</v>
      </c>
      <c r="H8" s="18" t="s">
        <v>38</v>
      </c>
      <c r="I8" s="33">
        <v>6.5</v>
      </c>
      <c r="J8" s="33">
        <v>8.93</v>
      </c>
      <c r="K8" s="33">
        <v>28.53</v>
      </c>
      <c r="L8" s="19">
        <v>220.35</v>
      </c>
      <c r="M8" s="80">
        <v>0.11</v>
      </c>
      <c r="N8" s="80">
        <v>0.13</v>
      </c>
      <c r="O8" s="80">
        <v>1.03</v>
      </c>
      <c r="P8" s="80">
        <v>107.71</v>
      </c>
      <c r="Q8" s="80">
        <v>1.79</v>
      </c>
    </row>
    <row r="9" spans="1:17" ht="30" customHeight="1">
      <c r="A9" s="6">
        <v>513</v>
      </c>
      <c r="G9" s="98" t="s">
        <v>43</v>
      </c>
      <c r="H9" s="24">
        <v>150</v>
      </c>
      <c r="I9" s="24">
        <v>2.4</v>
      </c>
      <c r="J9" s="24">
        <v>2.02</v>
      </c>
      <c r="K9" s="24">
        <v>11.93</v>
      </c>
      <c r="L9" s="19">
        <v>59.25</v>
      </c>
      <c r="M9" s="80">
        <v>0.03</v>
      </c>
      <c r="N9" s="80">
        <v>0.12</v>
      </c>
      <c r="O9" s="80">
        <v>0.98</v>
      </c>
      <c r="P9" s="80">
        <v>94.5</v>
      </c>
      <c r="Q9" s="80">
        <v>0.08</v>
      </c>
    </row>
    <row r="10" spans="1:17" ht="33" customHeight="1">
      <c r="A10" s="6">
        <v>101</v>
      </c>
      <c r="G10" s="8" t="s">
        <v>88</v>
      </c>
      <c r="H10" s="97" t="s">
        <v>77</v>
      </c>
      <c r="I10" s="25">
        <v>1.13</v>
      </c>
      <c r="J10" s="25">
        <v>2.87</v>
      </c>
      <c r="K10" s="25">
        <v>21.73</v>
      </c>
      <c r="L10" s="24">
        <v>117.3</v>
      </c>
      <c r="M10" s="6">
        <v>0.01</v>
      </c>
      <c r="N10" s="6">
        <v>0.01</v>
      </c>
      <c r="O10" s="6">
        <v>0.22</v>
      </c>
      <c r="P10" s="6">
        <v>6.67</v>
      </c>
      <c r="Q10" s="6">
        <v>0.47</v>
      </c>
    </row>
    <row r="11" spans="1:17" ht="15.75">
      <c r="A11" s="6"/>
      <c r="G11" s="9" t="s">
        <v>1</v>
      </c>
      <c r="H11" s="24"/>
      <c r="I11" s="55">
        <f>SUM(+I10+I9+I8)</f>
        <v>10.03</v>
      </c>
      <c r="J11" s="55">
        <f>SUM(+J10+J9+J8)</f>
        <v>13.82</v>
      </c>
      <c r="K11" s="55">
        <f>SUM(+K10+K9+K8)</f>
        <v>62.19</v>
      </c>
      <c r="L11" s="46">
        <f>SUM(L8:L10)</f>
        <v>396.90000000000003</v>
      </c>
      <c r="M11" s="86">
        <f>SUM(+M10+M9+M8)</f>
        <v>0.15</v>
      </c>
      <c r="N11" s="86">
        <f>SUM(+N10+N9+N8)</f>
        <v>0.26</v>
      </c>
      <c r="O11" s="86">
        <f>SUM(+O10+O9+O8)</f>
        <v>2.23</v>
      </c>
      <c r="P11" s="86">
        <f>SUM(+P10+P9+P8)</f>
        <v>208.88</v>
      </c>
      <c r="Q11" s="86">
        <f>SUM(+Q10+Q9+Q8)</f>
        <v>2.34</v>
      </c>
    </row>
    <row r="12" spans="1:17" ht="15.75">
      <c r="A12" s="6"/>
      <c r="G12" s="16" t="s">
        <v>13</v>
      </c>
      <c r="H12" s="26"/>
      <c r="I12" s="26"/>
      <c r="J12" s="26"/>
      <c r="K12" s="26"/>
      <c r="L12" s="54"/>
      <c r="M12" s="29"/>
      <c r="N12" s="29"/>
      <c r="O12" s="29"/>
      <c r="P12" s="29"/>
      <c r="Q12" s="29"/>
    </row>
    <row r="13" spans="1:18" ht="15.75">
      <c r="A13" s="6">
        <v>118</v>
      </c>
      <c r="G13" s="12" t="s">
        <v>53</v>
      </c>
      <c r="H13" s="49">
        <v>100</v>
      </c>
      <c r="I13" s="68">
        <v>1.5</v>
      </c>
      <c r="J13" s="68">
        <v>0.5</v>
      </c>
      <c r="K13" s="68">
        <v>21</v>
      </c>
      <c r="L13" s="51">
        <v>96</v>
      </c>
      <c r="M13" s="6">
        <v>0.04</v>
      </c>
      <c r="N13" s="6">
        <v>0.05</v>
      </c>
      <c r="O13" s="6">
        <v>10</v>
      </c>
      <c r="P13" s="6">
        <v>8</v>
      </c>
      <c r="Q13" s="6">
        <v>0.6</v>
      </c>
      <c r="R13" s="31"/>
    </row>
    <row r="14" spans="1:17" ht="15.75">
      <c r="A14" s="6"/>
      <c r="G14" s="17" t="s">
        <v>2</v>
      </c>
      <c r="H14" s="57"/>
      <c r="I14" s="57"/>
      <c r="J14" s="57"/>
      <c r="K14" s="57"/>
      <c r="L14" s="53"/>
      <c r="M14" s="29"/>
      <c r="N14" s="29"/>
      <c r="O14" s="29"/>
      <c r="P14" s="29"/>
      <c r="Q14" s="29"/>
    </row>
    <row r="15" spans="1:17" ht="39.75" customHeight="1">
      <c r="A15" s="6">
        <v>36</v>
      </c>
      <c r="G15" s="8" t="s">
        <v>116</v>
      </c>
      <c r="H15" s="24">
        <v>50</v>
      </c>
      <c r="I15" s="24">
        <v>0.35</v>
      </c>
      <c r="J15" s="24">
        <v>5.05</v>
      </c>
      <c r="K15" s="24">
        <v>1</v>
      </c>
      <c r="L15" s="19">
        <v>51</v>
      </c>
      <c r="M15" s="80">
        <v>0.01</v>
      </c>
      <c r="N15" s="80">
        <v>0.01</v>
      </c>
      <c r="O15" s="80">
        <v>2.5</v>
      </c>
      <c r="P15" s="80">
        <v>9</v>
      </c>
      <c r="Q15" s="80">
        <v>0.25</v>
      </c>
    </row>
    <row r="16" spans="1:17" ht="24.75" customHeight="1">
      <c r="A16" s="6">
        <v>148</v>
      </c>
      <c r="G16" s="8" t="s">
        <v>104</v>
      </c>
      <c r="H16" s="24">
        <v>150</v>
      </c>
      <c r="I16" s="24">
        <v>2.2</v>
      </c>
      <c r="J16" s="24">
        <v>2.64</v>
      </c>
      <c r="K16" s="24">
        <v>9.16</v>
      </c>
      <c r="L16" s="19">
        <v>69.3</v>
      </c>
      <c r="M16" s="80">
        <v>0.07</v>
      </c>
      <c r="N16" s="80">
        <v>0.04</v>
      </c>
      <c r="O16" s="80">
        <v>9.42</v>
      </c>
      <c r="P16" s="80">
        <v>29.85</v>
      </c>
      <c r="Q16" s="80">
        <v>0.87</v>
      </c>
    </row>
    <row r="17" spans="1:17" ht="24.75" customHeight="1">
      <c r="A17" s="6">
        <v>419</v>
      </c>
      <c r="G17" s="8" t="s">
        <v>67</v>
      </c>
      <c r="H17" s="24">
        <v>100</v>
      </c>
      <c r="I17" s="24">
        <v>2.46</v>
      </c>
      <c r="J17" s="24">
        <v>4.05</v>
      </c>
      <c r="K17" s="24">
        <v>22.54</v>
      </c>
      <c r="L17" s="19">
        <v>136.4</v>
      </c>
      <c r="M17" s="80">
        <v>0.02</v>
      </c>
      <c r="N17" s="80">
        <v>0.01</v>
      </c>
      <c r="O17" s="80">
        <v>0</v>
      </c>
      <c r="P17" s="80">
        <v>3.4</v>
      </c>
      <c r="Q17" s="80">
        <v>0.35</v>
      </c>
    </row>
    <row r="18" spans="1:17" ht="30" customHeight="1">
      <c r="A18" s="6">
        <v>413</v>
      </c>
      <c r="G18" s="8" t="s">
        <v>107</v>
      </c>
      <c r="H18" s="24">
        <v>65</v>
      </c>
      <c r="I18" s="24">
        <v>9.45</v>
      </c>
      <c r="J18" s="24">
        <v>11.53</v>
      </c>
      <c r="K18" s="24">
        <v>2.34</v>
      </c>
      <c r="L18" s="19">
        <v>150.8</v>
      </c>
      <c r="M18" s="80">
        <v>0.03</v>
      </c>
      <c r="N18" s="80">
        <v>0.14</v>
      </c>
      <c r="O18" s="80">
        <v>0.43</v>
      </c>
      <c r="P18" s="80">
        <v>24.27</v>
      </c>
      <c r="Q18" s="80">
        <v>0.87</v>
      </c>
    </row>
    <row r="19" spans="1:17" ht="1.5" customHeight="1" hidden="1">
      <c r="A19" s="6"/>
      <c r="G19" s="8"/>
      <c r="H19" s="24"/>
      <c r="I19" s="24"/>
      <c r="J19" s="24"/>
      <c r="K19" s="33"/>
      <c r="L19" s="19"/>
      <c r="M19" s="80"/>
      <c r="N19" s="80"/>
      <c r="O19" s="80"/>
      <c r="P19" s="80"/>
      <c r="Q19" s="80"/>
    </row>
    <row r="20" spans="1:18" ht="31.5" customHeight="1">
      <c r="A20" s="6">
        <v>527</v>
      </c>
      <c r="G20" s="8" t="s">
        <v>40</v>
      </c>
      <c r="H20" s="24">
        <v>150</v>
      </c>
      <c r="I20" s="25">
        <v>0.37</v>
      </c>
      <c r="J20" s="25">
        <v>0</v>
      </c>
      <c r="K20" s="25">
        <v>20.25</v>
      </c>
      <c r="L20" s="24">
        <v>82.5</v>
      </c>
      <c r="M20" s="80">
        <v>0.01</v>
      </c>
      <c r="N20" s="80">
        <v>0.01</v>
      </c>
      <c r="O20" s="80">
        <v>0.37</v>
      </c>
      <c r="P20" s="80">
        <v>21</v>
      </c>
      <c r="Q20" s="80">
        <v>1.12</v>
      </c>
      <c r="R20" s="99"/>
    </row>
    <row r="21" spans="1:17" ht="25.5" customHeight="1">
      <c r="A21" s="6">
        <v>114</v>
      </c>
      <c r="G21" s="98" t="s">
        <v>6</v>
      </c>
      <c r="H21" s="24">
        <v>50</v>
      </c>
      <c r="I21" s="33">
        <v>3.8</v>
      </c>
      <c r="J21" s="33">
        <v>0.4</v>
      </c>
      <c r="K21" s="33">
        <v>24.6</v>
      </c>
      <c r="L21" s="19">
        <v>117.5</v>
      </c>
      <c r="M21" s="80">
        <v>0.05</v>
      </c>
      <c r="N21" s="80">
        <v>0.02</v>
      </c>
      <c r="O21" s="80">
        <v>0</v>
      </c>
      <c r="P21" s="80">
        <v>10</v>
      </c>
      <c r="Q21" s="80">
        <v>0.6</v>
      </c>
    </row>
    <row r="22" spans="1:17" ht="15.75">
      <c r="A22" s="6"/>
      <c r="G22" s="9" t="s">
        <v>1</v>
      </c>
      <c r="H22" s="24"/>
      <c r="I22" s="72">
        <f>SUM(+I21+I19+I18+I16+I15+I17+I20)</f>
        <v>18.63</v>
      </c>
      <c r="J22" s="72">
        <f>SUM(+J21+J19+J18+J16+J15+J17+J20)</f>
        <v>23.67</v>
      </c>
      <c r="K22" s="72">
        <f>SUM(+K21+K19+K18+K16+K15+K17+K20)</f>
        <v>79.89</v>
      </c>
      <c r="L22" s="46">
        <f>SUM(L15:L21)</f>
        <v>607.5</v>
      </c>
      <c r="M22" s="86">
        <f>SUM(+M21+M19+M18+M16+M15+M17+M20)</f>
        <v>0.19000000000000003</v>
      </c>
      <c r="N22" s="86">
        <f>SUM(+N21+N19+N18+N16+N15+N17+N20)</f>
        <v>0.23000000000000004</v>
      </c>
      <c r="O22" s="86">
        <f>SUM(+O21+O19+O18+O16+O15+O17+O20)</f>
        <v>12.719999999999999</v>
      </c>
      <c r="P22" s="86">
        <f>SUM(+P21+P19+P18+P16+P15+P17+P20)</f>
        <v>97.52000000000001</v>
      </c>
      <c r="Q22" s="86">
        <f>SUM(+Q21+Q19+Q18+Q16+Q15+Q17+Q20)</f>
        <v>4.0600000000000005</v>
      </c>
    </row>
    <row r="23" spans="1:18" ht="17.25" customHeight="1">
      <c r="A23" s="6"/>
      <c r="G23" s="17" t="s">
        <v>3</v>
      </c>
      <c r="H23" s="26"/>
      <c r="I23" s="26"/>
      <c r="J23" s="26"/>
      <c r="K23" s="26"/>
      <c r="L23" s="54"/>
      <c r="M23" s="29"/>
      <c r="N23" s="29"/>
      <c r="O23" s="29"/>
      <c r="P23" s="29"/>
      <c r="Q23" s="29"/>
      <c r="R23" s="23"/>
    </row>
    <row r="24" spans="1:18" ht="33" customHeight="1">
      <c r="A24" s="6">
        <v>583</v>
      </c>
      <c r="G24" s="8" t="s">
        <v>105</v>
      </c>
      <c r="H24" s="18" t="s">
        <v>9</v>
      </c>
      <c r="I24" s="33">
        <v>4.5</v>
      </c>
      <c r="J24" s="33">
        <v>7.8</v>
      </c>
      <c r="K24" s="33">
        <v>36.2</v>
      </c>
      <c r="L24" s="19">
        <v>233</v>
      </c>
      <c r="M24" s="80">
        <v>0.06</v>
      </c>
      <c r="N24" s="93">
        <v>0.03</v>
      </c>
      <c r="O24" s="80">
        <v>0</v>
      </c>
      <c r="P24" s="80">
        <v>9</v>
      </c>
      <c r="Q24" s="80">
        <v>0.5</v>
      </c>
      <c r="R24" s="31"/>
    </row>
    <row r="25" spans="1:17" ht="33" customHeight="1">
      <c r="A25" s="6">
        <v>534</v>
      </c>
      <c r="G25" s="8" t="s">
        <v>87</v>
      </c>
      <c r="H25" s="18" t="s">
        <v>38</v>
      </c>
      <c r="I25" s="33">
        <v>4.35</v>
      </c>
      <c r="J25" s="33">
        <v>3.75</v>
      </c>
      <c r="K25" s="33">
        <v>7.2</v>
      </c>
      <c r="L25" s="19">
        <v>79.5</v>
      </c>
      <c r="M25" s="80">
        <v>0.06</v>
      </c>
      <c r="N25" s="80">
        <v>0.02</v>
      </c>
      <c r="O25" s="80">
        <v>1.95</v>
      </c>
      <c r="P25" s="80">
        <v>180</v>
      </c>
      <c r="Q25" s="80">
        <v>0.15</v>
      </c>
    </row>
    <row r="26" spans="1:18" ht="15" customHeight="1">
      <c r="A26" s="6"/>
      <c r="G26" s="8"/>
      <c r="H26" s="24"/>
      <c r="I26" s="33"/>
      <c r="J26" s="33"/>
      <c r="K26" s="33"/>
      <c r="L26" s="19"/>
      <c r="M26" s="80"/>
      <c r="N26" s="80"/>
      <c r="O26" s="80"/>
      <c r="P26" s="80"/>
      <c r="Q26" s="80"/>
      <c r="R26" s="99"/>
    </row>
    <row r="27" spans="1:17" ht="15.75">
      <c r="A27" s="6"/>
      <c r="G27" s="9" t="s">
        <v>1</v>
      </c>
      <c r="H27" s="24"/>
      <c r="I27" s="58">
        <f>SUM(+I26+I25+I24)</f>
        <v>8.85</v>
      </c>
      <c r="J27" s="58">
        <f>SUM(+J26+J25+J24)</f>
        <v>11.55</v>
      </c>
      <c r="K27" s="58">
        <f>SUM(+K26+K25+K24)</f>
        <v>43.400000000000006</v>
      </c>
      <c r="L27" s="46">
        <f>SUM(L24:L26)</f>
        <v>312.5</v>
      </c>
      <c r="M27" s="86">
        <f>SUM(+M26+M25+M24)</f>
        <v>0.12</v>
      </c>
      <c r="N27" s="86">
        <f>SUM(+N26+N25+N24)</f>
        <v>0.05</v>
      </c>
      <c r="O27" s="86">
        <f>SUM(+O26+O25+O24)</f>
        <v>1.95</v>
      </c>
      <c r="P27" s="86">
        <f>SUM(+P26+P25+P24)</f>
        <v>189</v>
      </c>
      <c r="Q27" s="86">
        <f>SUM(+Q26+Q25+Q24)</f>
        <v>0.65</v>
      </c>
    </row>
    <row r="28" spans="1:17" ht="0.75" customHeight="1">
      <c r="A28" s="6"/>
      <c r="G28" s="17" t="s">
        <v>4</v>
      </c>
      <c r="H28" s="26"/>
      <c r="I28" s="26"/>
      <c r="J28" s="26"/>
      <c r="K28" s="26"/>
      <c r="L28" s="54"/>
      <c r="M28" s="29"/>
      <c r="N28" s="29"/>
      <c r="O28" s="29"/>
      <c r="P28" s="29"/>
      <c r="Q28" s="29"/>
    </row>
    <row r="29" spans="1:17" ht="28.5" customHeight="1" hidden="1">
      <c r="A29" s="6"/>
      <c r="G29" s="13"/>
      <c r="H29" s="24"/>
      <c r="I29" s="33"/>
      <c r="J29" s="24"/>
      <c r="K29" s="24"/>
      <c r="L29" s="33"/>
      <c r="M29" s="80"/>
      <c r="N29" s="80"/>
      <c r="O29" s="80"/>
      <c r="P29" s="80"/>
      <c r="Q29" s="80"/>
    </row>
    <row r="30" spans="1:17" ht="28.5" customHeight="1" hidden="1">
      <c r="A30" s="6"/>
      <c r="G30" s="13"/>
      <c r="H30" s="24"/>
      <c r="I30" s="33"/>
      <c r="J30" s="24"/>
      <c r="K30" s="24"/>
      <c r="L30" s="33"/>
      <c r="M30" s="80"/>
      <c r="N30" s="80"/>
      <c r="O30" s="80"/>
      <c r="P30" s="80"/>
      <c r="Q30" s="80"/>
    </row>
    <row r="31" spans="1:17" ht="29.25" customHeight="1" hidden="1">
      <c r="A31" s="6"/>
      <c r="G31" s="13"/>
      <c r="H31" s="24"/>
      <c r="I31" s="33"/>
      <c r="J31" s="33"/>
      <c r="K31" s="25"/>
      <c r="L31" s="25"/>
      <c r="M31" s="80"/>
      <c r="N31" s="80"/>
      <c r="O31" s="80"/>
      <c r="P31" s="80"/>
      <c r="Q31" s="80"/>
    </row>
    <row r="32" spans="1:17" ht="15.75" hidden="1">
      <c r="A32" s="6"/>
      <c r="G32" s="13"/>
      <c r="H32" s="18"/>
      <c r="I32" s="33"/>
      <c r="J32" s="18"/>
      <c r="K32" s="18"/>
      <c r="L32" s="19"/>
      <c r="M32" s="80"/>
      <c r="N32" s="80"/>
      <c r="O32" s="80"/>
      <c r="P32" s="80"/>
      <c r="Q32" s="80"/>
    </row>
    <row r="33" spans="1:17" ht="15.75" hidden="1">
      <c r="A33" s="6"/>
      <c r="G33" s="14" t="s">
        <v>1</v>
      </c>
      <c r="H33" s="58"/>
      <c r="I33" s="66">
        <f>SUM(I29:I32)</f>
        <v>0</v>
      </c>
      <c r="J33" s="72">
        <f>SUM(J29:J32)</f>
        <v>0</v>
      </c>
      <c r="K33" s="72">
        <f>SUM(+K32+K31+K30+K29)</f>
        <v>0</v>
      </c>
      <c r="L33" s="46">
        <f>SUM(L29:L32)</f>
        <v>0</v>
      </c>
      <c r="M33" s="86">
        <f>SUM(+M32+M31+M29)</f>
        <v>0</v>
      </c>
      <c r="N33" s="86">
        <f>SUM(+N32+N31+N29)</f>
        <v>0</v>
      </c>
      <c r="O33" s="86">
        <f>SUM(+O32+O31+O29)</f>
        <v>0</v>
      </c>
      <c r="P33" s="86">
        <f>SUM(+P32+P31+P29)</f>
        <v>0</v>
      </c>
      <c r="Q33" s="86">
        <f>SUM(+Q32+Q31+Q29)</f>
        <v>0</v>
      </c>
    </row>
    <row r="34" spans="1:17" ht="15.75">
      <c r="A34" s="78"/>
      <c r="G34" s="15" t="s">
        <v>5</v>
      </c>
      <c r="H34" s="35"/>
      <c r="I34" s="76">
        <f>SUM(+I33+I27+I22+I13+I11)</f>
        <v>39.01</v>
      </c>
      <c r="J34" s="76">
        <f>SUM(+J33+J27+J22+J13+J11)</f>
        <v>49.54</v>
      </c>
      <c r="K34" s="75">
        <f>SUM(+K33+K27+K22+K13+K11)</f>
        <v>206.48000000000002</v>
      </c>
      <c r="L34" s="59">
        <f>SUM(+L33+L27+L22+L13+L11)</f>
        <v>1412.9</v>
      </c>
      <c r="M34" s="75">
        <f>SUM(+M33+M27+M22+M13+M11)</f>
        <v>0.5</v>
      </c>
      <c r="N34" s="75">
        <f>SUM(+O33+O27+O22+O13+O11)</f>
        <v>26.9</v>
      </c>
      <c r="O34" s="75">
        <f>SUM(+O33+O27+O22+O13+O11)</f>
        <v>26.9</v>
      </c>
      <c r="P34" s="75">
        <f>SUM(+P33+P27+P22+P13+P11)</f>
        <v>503.4</v>
      </c>
      <c r="Q34" s="75">
        <f>SUM(+Q33+Q27+Q22+Q13+Q11)</f>
        <v>7.65</v>
      </c>
    </row>
  </sheetData>
  <sheetProtection/>
  <mergeCells count="9">
    <mergeCell ref="A5:A6"/>
    <mergeCell ref="G1:L1"/>
    <mergeCell ref="G4:K4"/>
    <mergeCell ref="M5:O5"/>
    <mergeCell ref="P5:Q5"/>
    <mergeCell ref="G5:G6"/>
    <mergeCell ref="H5:H6"/>
    <mergeCell ref="I5:K5"/>
    <mergeCell ref="L5:L6"/>
  </mergeCells>
  <printOptions/>
  <pageMargins left="0.25" right="0.25" top="0.5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25390625" style="0" customWidth="1"/>
    <col min="2" max="2" width="22.75390625" style="0" customWidth="1"/>
    <col min="3" max="3" width="6.25390625" style="0" customWidth="1"/>
    <col min="4" max="4" width="6.375" style="0" customWidth="1"/>
    <col min="5" max="5" width="7.375" style="0" customWidth="1"/>
    <col min="6" max="6" width="7.25390625" style="0" customWidth="1"/>
    <col min="7" max="7" width="10.125" style="0" customWidth="1"/>
    <col min="8" max="8" width="5.375" style="0" customWidth="1"/>
    <col min="9" max="9" width="6.125" style="0" customWidth="1"/>
    <col min="10" max="10" width="7.125" style="0" customWidth="1"/>
    <col min="11" max="11" width="8.625" style="0" customWidth="1"/>
    <col min="12" max="12" width="7.375" style="0" customWidth="1"/>
  </cols>
  <sheetData>
    <row r="1" spans="2:7" ht="15.75">
      <c r="B1" s="102" t="s">
        <v>33</v>
      </c>
      <c r="C1" s="103"/>
      <c r="D1" s="103"/>
      <c r="E1" s="103"/>
      <c r="F1" s="103"/>
      <c r="G1" s="103"/>
    </row>
    <row r="2" spans="2:7" ht="15.75">
      <c r="B2" s="44" t="s">
        <v>31</v>
      </c>
      <c r="C2" s="45"/>
      <c r="D2" s="45"/>
      <c r="E2" s="45"/>
      <c r="F2" s="45"/>
      <c r="G2" s="45"/>
    </row>
    <row r="3" spans="2:7" ht="13.5" customHeight="1">
      <c r="B3" s="44" t="s">
        <v>130</v>
      </c>
      <c r="C3" s="45"/>
      <c r="D3" s="45"/>
      <c r="E3" s="45"/>
      <c r="F3" s="45"/>
      <c r="G3" s="45"/>
    </row>
    <row r="4" spans="2:7" ht="15.75" customHeight="1">
      <c r="B4" s="104" t="s">
        <v>71</v>
      </c>
      <c r="C4" s="105"/>
      <c r="D4" s="105"/>
      <c r="E4" s="105"/>
      <c r="F4" s="105"/>
      <c r="G4" s="45"/>
    </row>
    <row r="5" spans="1:12" ht="33" customHeight="1">
      <c r="A5" s="101" t="s">
        <v>37</v>
      </c>
      <c r="B5" s="109" t="s">
        <v>17</v>
      </c>
      <c r="C5" s="113" t="s">
        <v>18</v>
      </c>
      <c r="D5" s="115" t="s">
        <v>19</v>
      </c>
      <c r="E5" s="115"/>
      <c r="F5" s="115"/>
      <c r="G5" s="113" t="s">
        <v>20</v>
      </c>
      <c r="H5" s="106" t="s">
        <v>21</v>
      </c>
      <c r="I5" s="107"/>
      <c r="J5" s="108"/>
      <c r="K5" s="106" t="s">
        <v>22</v>
      </c>
      <c r="L5" s="108"/>
    </row>
    <row r="6" spans="1:12" ht="39" customHeight="1">
      <c r="A6" s="101"/>
      <c r="B6" s="110"/>
      <c r="C6" s="114"/>
      <c r="D6" s="5" t="s">
        <v>10</v>
      </c>
      <c r="E6" s="5" t="s">
        <v>11</v>
      </c>
      <c r="F6" s="5" t="s">
        <v>12</v>
      </c>
      <c r="G6" s="115"/>
      <c r="H6" s="56" t="s">
        <v>23</v>
      </c>
      <c r="I6" s="56" t="s">
        <v>24</v>
      </c>
      <c r="J6" s="56" t="s">
        <v>25</v>
      </c>
      <c r="K6" s="56" t="s">
        <v>26</v>
      </c>
      <c r="L6" s="56" t="s">
        <v>27</v>
      </c>
    </row>
    <row r="7" spans="1:12" ht="15.75">
      <c r="A7" s="6"/>
      <c r="B7" s="16" t="s">
        <v>0</v>
      </c>
      <c r="C7" s="11"/>
      <c r="D7" s="36"/>
      <c r="E7" s="36"/>
      <c r="F7" s="36"/>
      <c r="G7" s="37"/>
      <c r="H7" s="26"/>
      <c r="I7" s="26"/>
      <c r="J7" s="26"/>
      <c r="K7" s="26"/>
      <c r="L7" s="26"/>
    </row>
    <row r="8" spans="1:12" ht="22.5" customHeight="1">
      <c r="A8" s="6">
        <v>273</v>
      </c>
      <c r="B8" s="8" t="s">
        <v>125</v>
      </c>
      <c r="C8" s="18" t="s">
        <v>38</v>
      </c>
      <c r="D8" s="33">
        <v>5.85</v>
      </c>
      <c r="E8" s="33">
        <v>7.1</v>
      </c>
      <c r="F8" s="33">
        <v>26.85</v>
      </c>
      <c r="G8" s="19">
        <v>212.7</v>
      </c>
      <c r="H8" s="80">
        <v>0.14</v>
      </c>
      <c r="I8" s="80">
        <v>0.13</v>
      </c>
      <c r="J8" s="80">
        <v>1.1</v>
      </c>
      <c r="K8" s="80">
        <v>108.5</v>
      </c>
      <c r="L8" s="80">
        <v>0.9</v>
      </c>
    </row>
    <row r="9" spans="1:13" ht="23.25" customHeight="1">
      <c r="A9" s="6">
        <v>508</v>
      </c>
      <c r="B9" s="8" t="s">
        <v>49</v>
      </c>
      <c r="C9" s="24">
        <v>150</v>
      </c>
      <c r="D9" s="24">
        <v>2.7</v>
      </c>
      <c r="E9" s="24">
        <v>2.47</v>
      </c>
      <c r="F9" s="24">
        <v>18.75</v>
      </c>
      <c r="G9" s="19">
        <v>108</v>
      </c>
      <c r="H9" s="80">
        <v>0.03</v>
      </c>
      <c r="I9" s="6">
        <v>0.12</v>
      </c>
      <c r="J9" s="80">
        <v>0.97</v>
      </c>
      <c r="K9" s="6">
        <v>93</v>
      </c>
      <c r="L9" s="6">
        <v>0.6</v>
      </c>
      <c r="M9" s="99"/>
    </row>
    <row r="10" spans="1:12" ht="24" customHeight="1">
      <c r="A10" s="6">
        <v>100</v>
      </c>
      <c r="B10" s="8" t="s">
        <v>81</v>
      </c>
      <c r="C10" s="97" t="s">
        <v>72</v>
      </c>
      <c r="D10" s="25">
        <v>1.4</v>
      </c>
      <c r="E10" s="25">
        <v>14.6</v>
      </c>
      <c r="F10" s="25">
        <v>8.75</v>
      </c>
      <c r="G10" s="24">
        <v>229.8</v>
      </c>
      <c r="H10" s="6">
        <v>0.02</v>
      </c>
      <c r="I10" s="6">
        <v>0.03</v>
      </c>
      <c r="J10" s="6">
        <v>0</v>
      </c>
      <c r="K10" s="6">
        <v>7</v>
      </c>
      <c r="L10" s="6">
        <v>0.35</v>
      </c>
    </row>
    <row r="11" spans="1:12" ht="15.75">
      <c r="A11" s="6"/>
      <c r="B11" s="9" t="s">
        <v>1</v>
      </c>
      <c r="C11" s="18"/>
      <c r="D11" s="66">
        <f>SUM(+D10+D9+D8)</f>
        <v>9.95</v>
      </c>
      <c r="E11" s="66">
        <f>SUM(+E10+E9+E8)</f>
        <v>24.17</v>
      </c>
      <c r="F11" s="66">
        <f>SUM(+F10+F9+F8)</f>
        <v>54.35</v>
      </c>
      <c r="G11" s="46">
        <f>SUM(+G8+G9+G10)</f>
        <v>550.5</v>
      </c>
      <c r="H11" s="86">
        <f>SUM(+H10+H9+H8)</f>
        <v>0.19</v>
      </c>
      <c r="I11" s="86">
        <f>SUM(+I10+I9+I8)</f>
        <v>0.28</v>
      </c>
      <c r="J11" s="86">
        <f>SUM(+J10+J9+J8)</f>
        <v>2.0700000000000003</v>
      </c>
      <c r="K11" s="86">
        <f>SUM(+K10+K9+K8)</f>
        <v>208.5</v>
      </c>
      <c r="L11" s="86">
        <f>SUM(+L10+L9+L8)</f>
        <v>1.85</v>
      </c>
    </row>
    <row r="12" spans="1:12" ht="15.75">
      <c r="A12" s="6"/>
      <c r="B12" s="7" t="s">
        <v>14</v>
      </c>
      <c r="C12" s="29"/>
      <c r="D12" s="70"/>
      <c r="E12" s="70"/>
      <c r="F12" s="70"/>
      <c r="G12" s="54"/>
      <c r="H12" s="29"/>
      <c r="I12" s="29"/>
      <c r="J12" s="29"/>
      <c r="K12" s="29"/>
      <c r="L12" s="29"/>
    </row>
    <row r="13" spans="1:13" ht="15.75">
      <c r="A13" s="6">
        <v>118</v>
      </c>
      <c r="B13" s="42" t="s">
        <v>7</v>
      </c>
      <c r="C13" s="49">
        <v>100</v>
      </c>
      <c r="D13" s="50">
        <v>0.4</v>
      </c>
      <c r="E13" s="50">
        <v>0.4</v>
      </c>
      <c r="F13" s="50">
        <v>9.8</v>
      </c>
      <c r="G13" s="51">
        <v>47</v>
      </c>
      <c r="H13" s="80">
        <v>0.03</v>
      </c>
      <c r="I13" s="6">
        <v>0.02</v>
      </c>
      <c r="J13" s="6">
        <v>10</v>
      </c>
      <c r="K13" s="6">
        <v>16</v>
      </c>
      <c r="L13" s="6">
        <v>2.2</v>
      </c>
      <c r="M13" s="31"/>
    </row>
    <row r="14" spans="1:12" ht="15.75">
      <c r="A14" s="6"/>
      <c r="B14" s="10" t="s">
        <v>2</v>
      </c>
      <c r="C14" s="52"/>
      <c r="D14" s="69"/>
      <c r="E14" s="69"/>
      <c r="F14" s="69"/>
      <c r="G14" s="53"/>
      <c r="H14" s="29"/>
      <c r="I14" s="29"/>
      <c r="J14" s="29"/>
      <c r="K14" s="29"/>
      <c r="L14" s="29"/>
    </row>
    <row r="15" spans="1:12" ht="50.25" customHeight="1">
      <c r="A15" s="6">
        <v>65</v>
      </c>
      <c r="B15" s="73" t="s">
        <v>99</v>
      </c>
      <c r="C15" s="18" t="s">
        <v>8</v>
      </c>
      <c r="D15" s="33">
        <v>1.7</v>
      </c>
      <c r="E15" s="33">
        <v>5.3</v>
      </c>
      <c r="F15" s="33">
        <v>10.5</v>
      </c>
      <c r="G15" s="19">
        <v>96</v>
      </c>
      <c r="H15" s="80">
        <v>0.08</v>
      </c>
      <c r="I15" s="80">
        <v>0.04</v>
      </c>
      <c r="J15" s="80">
        <v>13.1</v>
      </c>
      <c r="K15" s="80">
        <v>19</v>
      </c>
      <c r="L15" s="80">
        <v>0.7</v>
      </c>
    </row>
    <row r="16" spans="1:12" ht="17.25" customHeight="1">
      <c r="A16" s="6">
        <v>150</v>
      </c>
      <c r="B16" s="8" t="s">
        <v>100</v>
      </c>
      <c r="C16" s="18" t="s">
        <v>38</v>
      </c>
      <c r="D16" s="33">
        <v>2.94</v>
      </c>
      <c r="E16" s="33">
        <v>3.21</v>
      </c>
      <c r="F16" s="33">
        <v>12.09</v>
      </c>
      <c r="G16" s="19">
        <v>88.95</v>
      </c>
      <c r="H16" s="80">
        <v>0.09</v>
      </c>
      <c r="I16" s="80">
        <v>0.04</v>
      </c>
      <c r="J16" s="80">
        <v>3.5</v>
      </c>
      <c r="K16" s="80">
        <v>24.9</v>
      </c>
      <c r="L16" s="80">
        <v>1.08</v>
      </c>
    </row>
    <row r="17" spans="1:12" ht="33.75" customHeight="1">
      <c r="A17" s="6">
        <v>343</v>
      </c>
      <c r="B17" s="8" t="s">
        <v>101</v>
      </c>
      <c r="C17" s="18" t="s">
        <v>52</v>
      </c>
      <c r="D17" s="33">
        <v>10.33</v>
      </c>
      <c r="E17" s="33">
        <v>5.07</v>
      </c>
      <c r="F17" s="33">
        <v>2.08</v>
      </c>
      <c r="G17" s="19">
        <v>95.55</v>
      </c>
      <c r="H17" s="80">
        <v>0.06</v>
      </c>
      <c r="I17" s="80">
        <v>0.09</v>
      </c>
      <c r="J17" s="80">
        <v>0.32</v>
      </c>
      <c r="K17" s="80">
        <v>26</v>
      </c>
      <c r="L17" s="80">
        <v>0.65</v>
      </c>
    </row>
    <row r="18" spans="1:12" ht="0.75" customHeight="1">
      <c r="A18" s="6"/>
      <c r="B18" s="8"/>
      <c r="C18" s="24"/>
      <c r="D18" s="33"/>
      <c r="E18" s="33"/>
      <c r="F18" s="33"/>
      <c r="G18" s="24"/>
      <c r="H18" s="80"/>
      <c r="I18" s="80"/>
      <c r="J18" s="80"/>
      <c r="K18" s="80"/>
      <c r="L18" s="80"/>
    </row>
    <row r="19" spans="1:12" ht="30.75" customHeight="1">
      <c r="A19" s="6">
        <v>527</v>
      </c>
      <c r="B19" s="8" t="s">
        <v>46</v>
      </c>
      <c r="C19" s="24">
        <v>150</v>
      </c>
      <c r="D19" s="25">
        <v>0.38</v>
      </c>
      <c r="E19" s="25">
        <v>0</v>
      </c>
      <c r="F19" s="25">
        <v>20.25</v>
      </c>
      <c r="G19" s="24">
        <v>82.5</v>
      </c>
      <c r="H19" s="80">
        <v>0.01</v>
      </c>
      <c r="I19" s="80">
        <v>0.01</v>
      </c>
      <c r="J19" s="80">
        <v>0.38</v>
      </c>
      <c r="K19" s="80">
        <v>21</v>
      </c>
      <c r="L19" s="80">
        <v>1.13</v>
      </c>
    </row>
    <row r="20" spans="1:12" ht="15.75">
      <c r="A20" s="6">
        <v>114</v>
      </c>
      <c r="B20" s="8" t="s">
        <v>6</v>
      </c>
      <c r="C20" s="18" t="s">
        <v>44</v>
      </c>
      <c r="D20" s="33">
        <v>3.8</v>
      </c>
      <c r="E20" s="33">
        <v>0.4</v>
      </c>
      <c r="F20" s="33">
        <v>24.6</v>
      </c>
      <c r="G20" s="19">
        <v>117.5</v>
      </c>
      <c r="H20" s="80">
        <v>0.05</v>
      </c>
      <c r="I20" s="80">
        <v>0.02</v>
      </c>
      <c r="J20" s="80">
        <v>0</v>
      </c>
      <c r="K20" s="80">
        <v>10</v>
      </c>
      <c r="L20" s="80">
        <v>0.6</v>
      </c>
    </row>
    <row r="21" spans="1:12" ht="15.75">
      <c r="A21" s="6"/>
      <c r="B21" s="9" t="s">
        <v>1</v>
      </c>
      <c r="C21" s="18"/>
      <c r="D21" s="66">
        <f>SUM(+D20+D19+D18+D17+D16+D15)</f>
        <v>19.15</v>
      </c>
      <c r="E21" s="66">
        <f>SUM(+E20+E19+E18+E17+E16+E15)</f>
        <v>13.98</v>
      </c>
      <c r="F21" s="66">
        <f>SUM(+F20+F19+F18+F17+F16+F15)</f>
        <v>69.52</v>
      </c>
      <c r="G21" s="46">
        <f>SUM(G15:G20)</f>
        <v>480.5</v>
      </c>
      <c r="H21" s="86">
        <f>SUM(+H20+H19+H18+H17+H16+H15)</f>
        <v>0.29</v>
      </c>
      <c r="I21" s="86">
        <f>SUM(+I20+I19+I18+I17+I16+I15)</f>
        <v>0.2</v>
      </c>
      <c r="J21" s="86">
        <f>SUM(+J20+J19+J18+J17+J16+J15)</f>
        <v>17.3</v>
      </c>
      <c r="K21" s="86">
        <f>SUM(+K20+K19+K18+K17+K16+K15)</f>
        <v>100.9</v>
      </c>
      <c r="L21" s="86">
        <f>SUM(+L20+L19+L18+L17+L16+L15)</f>
        <v>4.16</v>
      </c>
    </row>
    <row r="22" spans="1:12" ht="15.75">
      <c r="A22" s="6"/>
      <c r="B22" s="10" t="s">
        <v>3</v>
      </c>
      <c r="C22" s="29"/>
      <c r="D22" s="70"/>
      <c r="E22" s="70"/>
      <c r="F22" s="70"/>
      <c r="G22" s="54"/>
      <c r="H22" s="29"/>
      <c r="I22" s="29"/>
      <c r="J22" s="29"/>
      <c r="K22" s="29"/>
      <c r="L22" s="29"/>
    </row>
    <row r="23" spans="1:12" ht="47.25">
      <c r="A23" s="6">
        <v>302</v>
      </c>
      <c r="B23" s="8" t="s">
        <v>118</v>
      </c>
      <c r="C23" s="18" t="s">
        <v>38</v>
      </c>
      <c r="D23" s="33">
        <v>6.73</v>
      </c>
      <c r="E23" s="33">
        <v>5.27</v>
      </c>
      <c r="F23" s="33">
        <v>28.54</v>
      </c>
      <c r="G23" s="25">
        <v>188.78</v>
      </c>
      <c r="H23" s="80">
        <v>0.05</v>
      </c>
      <c r="I23" s="80">
        <v>0.02</v>
      </c>
      <c r="J23" s="80">
        <v>0</v>
      </c>
      <c r="K23" s="80">
        <v>47.56</v>
      </c>
      <c r="L23" s="80">
        <v>0.8</v>
      </c>
    </row>
    <row r="24" spans="1:12" ht="20.25" customHeight="1">
      <c r="A24" s="6">
        <v>501</v>
      </c>
      <c r="B24" s="8" t="s">
        <v>48</v>
      </c>
      <c r="C24" s="18" t="s">
        <v>38</v>
      </c>
      <c r="D24" s="33">
        <v>0.6</v>
      </c>
      <c r="E24" s="33">
        <v>0.15</v>
      </c>
      <c r="F24" s="33">
        <v>0.12</v>
      </c>
      <c r="G24" s="19">
        <v>4.2</v>
      </c>
      <c r="H24" s="80">
        <v>0</v>
      </c>
      <c r="I24" s="80">
        <v>0.03</v>
      </c>
      <c r="J24" s="80">
        <v>0.3</v>
      </c>
      <c r="K24" s="80">
        <v>29.4</v>
      </c>
      <c r="L24" s="80">
        <v>2.46</v>
      </c>
    </row>
    <row r="25" spans="1:12" ht="32.25" customHeight="1">
      <c r="A25" s="6"/>
      <c r="B25" s="98"/>
      <c r="C25" s="18"/>
      <c r="D25" s="33"/>
      <c r="E25" s="33"/>
      <c r="F25" s="33"/>
      <c r="G25" s="19"/>
      <c r="H25" s="80"/>
      <c r="I25" s="93"/>
      <c r="J25" s="80"/>
      <c r="K25" s="80"/>
      <c r="L25" s="80"/>
    </row>
    <row r="26" spans="1:12" ht="15.75">
      <c r="A26" s="6"/>
      <c r="B26" s="9" t="s">
        <v>1</v>
      </c>
      <c r="C26" s="18"/>
      <c r="D26" s="66">
        <f>SUM(+D24+D23+D25)</f>
        <v>7.33</v>
      </c>
      <c r="E26" s="66">
        <f>SUM(+E24+E23+E25)</f>
        <v>5.42</v>
      </c>
      <c r="F26" s="66">
        <f>SUM(+F24+F23+F25)</f>
        <v>28.66</v>
      </c>
      <c r="G26" s="46">
        <f>SUM(G23:G24:G25)</f>
        <v>192.98</v>
      </c>
      <c r="H26" s="86">
        <f>SUM(+H24+H23+H25)</f>
        <v>0.05</v>
      </c>
      <c r="I26" s="86">
        <f>SUM(+I24+I23+I25)</f>
        <v>0.05</v>
      </c>
      <c r="J26" s="86">
        <f>SUM(+J24+J23+J25)</f>
        <v>0.3</v>
      </c>
      <c r="K26" s="86">
        <f>SUM(+K24+K23+K25)</f>
        <v>76.96000000000001</v>
      </c>
      <c r="L26" s="86">
        <f>SUM(+L24+L23+L25)</f>
        <v>3.26</v>
      </c>
    </row>
    <row r="27" spans="1:12" ht="15.75" hidden="1">
      <c r="A27" s="6"/>
      <c r="B27" s="10"/>
      <c r="C27" s="29"/>
      <c r="D27" s="70"/>
      <c r="E27" s="70"/>
      <c r="F27" s="70"/>
      <c r="G27" s="54"/>
      <c r="H27" s="29"/>
      <c r="I27" s="29"/>
      <c r="J27" s="29"/>
      <c r="K27" s="29"/>
      <c r="L27" s="29"/>
    </row>
    <row r="28" spans="1:12" ht="20.25" customHeight="1" hidden="1">
      <c r="A28" s="6"/>
      <c r="B28" s="13"/>
      <c r="C28" s="18"/>
      <c r="D28" s="33"/>
      <c r="E28" s="33"/>
      <c r="F28" s="33"/>
      <c r="G28" s="33"/>
      <c r="H28" s="80"/>
      <c r="I28" s="80"/>
      <c r="J28" s="80"/>
      <c r="K28" s="80"/>
      <c r="L28" s="80"/>
    </row>
    <row r="29" spans="1:12" ht="31.5" customHeight="1" hidden="1">
      <c r="A29" s="6"/>
      <c r="B29" s="13"/>
      <c r="C29" s="18"/>
      <c r="D29" s="33"/>
      <c r="E29" s="33"/>
      <c r="F29" s="33"/>
      <c r="G29" s="19"/>
      <c r="H29" s="80"/>
      <c r="I29" s="80"/>
      <c r="J29" s="80"/>
      <c r="K29" s="80"/>
      <c r="L29" s="80"/>
    </row>
    <row r="30" spans="1:12" ht="15.75" hidden="1">
      <c r="A30" s="6"/>
      <c r="B30" s="13"/>
      <c r="C30" s="18"/>
      <c r="D30" s="33"/>
      <c r="E30" s="33"/>
      <c r="F30" s="33"/>
      <c r="G30" s="25"/>
      <c r="H30" s="80"/>
      <c r="I30" s="80"/>
      <c r="J30" s="80"/>
      <c r="K30" s="80"/>
      <c r="L30" s="80"/>
    </row>
    <row r="31" spans="1:12" ht="15.75" hidden="1">
      <c r="A31" s="6"/>
      <c r="B31" s="13"/>
      <c r="C31" s="18"/>
      <c r="D31" s="33"/>
      <c r="E31" s="33"/>
      <c r="F31" s="33"/>
      <c r="G31" s="19"/>
      <c r="H31" s="80"/>
      <c r="I31" s="80"/>
      <c r="J31" s="80"/>
      <c r="K31" s="80"/>
      <c r="L31" s="80"/>
    </row>
    <row r="32" spans="1:12" ht="15.75" hidden="1">
      <c r="A32" s="6"/>
      <c r="B32" s="14" t="s">
        <v>1</v>
      </c>
      <c r="C32" s="55"/>
      <c r="D32" s="66">
        <f>SUM(+D31+D30+D29+D28)</f>
        <v>0</v>
      </c>
      <c r="E32" s="66">
        <f>SUM(+E31+E30+E29+E28)</f>
        <v>0</v>
      </c>
      <c r="F32" s="66">
        <f>SUM(+F31+F30+F29+F28)</f>
        <v>0</v>
      </c>
      <c r="G32" s="46">
        <f>SUM(G28:G31)</f>
        <v>0</v>
      </c>
      <c r="H32" s="86">
        <f>SUM(+H31+H30+H29+H28)</f>
        <v>0</v>
      </c>
      <c r="I32" s="86">
        <f>SUM(+I31+I30+I29+I28)</f>
        <v>0</v>
      </c>
      <c r="J32" s="86">
        <f>SUM(+J31+J30+J29+J28)</f>
        <v>0</v>
      </c>
      <c r="K32" s="86">
        <f>SUM(+K31+K30+K29+K28)</f>
        <v>0</v>
      </c>
      <c r="L32" s="86">
        <f>SUM(+L31+L30+L29+L28)</f>
        <v>0</v>
      </c>
    </row>
    <row r="33" spans="1:12" ht="15.75">
      <c r="A33" s="6"/>
      <c r="B33" s="15" t="s">
        <v>5</v>
      </c>
      <c r="C33" s="35"/>
      <c r="D33" s="74">
        <f>SUM(+D32+D26+D21+D13+D11)</f>
        <v>36.83</v>
      </c>
      <c r="E33" s="74">
        <f>SUM(+E32+E26+E21+E13+E11)</f>
        <v>43.97</v>
      </c>
      <c r="F33" s="74">
        <f>SUM(+F32+F26+F21+F13+F11)</f>
        <v>162.32999999999998</v>
      </c>
      <c r="G33" s="59">
        <f>SUM(G32+G26+G21+G13+G11)</f>
        <v>1270.98</v>
      </c>
      <c r="H33" s="75">
        <f>SUM(+H32+H26+H21+H13+H11)</f>
        <v>0.56</v>
      </c>
      <c r="I33" s="75">
        <f>SUM(+I32+I26+I21+I13+I11)</f>
        <v>0.55</v>
      </c>
      <c r="J33" s="75">
        <f>SUM(+J32+J26+J21+J13+J11)</f>
        <v>29.67</v>
      </c>
      <c r="K33" s="75">
        <f>SUM(+K32+K26+K21+K13+K11)</f>
        <v>402.36</v>
      </c>
      <c r="L33" s="75">
        <f>SUM(+L32+L26+L21+L13+L11)</f>
        <v>11.47</v>
      </c>
    </row>
    <row r="34" spans="2:7" ht="15.75">
      <c r="B34" s="4"/>
      <c r="C34" s="4"/>
      <c r="D34" s="4"/>
      <c r="E34" s="4"/>
      <c r="F34" s="4"/>
      <c r="G34" s="94"/>
    </row>
  </sheetData>
  <sheetProtection/>
  <mergeCells count="9">
    <mergeCell ref="A5:A6"/>
    <mergeCell ref="B1:G1"/>
    <mergeCell ref="B4:F4"/>
    <mergeCell ref="H5:J5"/>
    <mergeCell ref="K5:L5"/>
    <mergeCell ref="B5:B6"/>
    <mergeCell ref="C5:C6"/>
    <mergeCell ref="D5:F5"/>
    <mergeCell ref="G5:G6"/>
  </mergeCells>
  <printOptions/>
  <pageMargins left="0.17" right="0.25" top="0.66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125" style="0" customWidth="1"/>
    <col min="2" max="2" width="18.375" style="0" customWidth="1"/>
    <col min="3" max="3" width="7.625" style="0" customWidth="1"/>
    <col min="4" max="4" width="8.25390625" style="0" customWidth="1"/>
    <col min="5" max="5" width="7.00390625" style="0" customWidth="1"/>
    <col min="6" max="6" width="8.625" style="0" customWidth="1"/>
    <col min="7" max="7" width="10.625" style="0" customWidth="1"/>
    <col min="8" max="8" width="5.75390625" style="0" customWidth="1"/>
    <col min="9" max="9" width="5.625" style="0" customWidth="1"/>
    <col min="10" max="10" width="7.00390625" style="0" customWidth="1"/>
    <col min="11" max="11" width="9.375" style="0" customWidth="1"/>
    <col min="12" max="12" width="6.125" style="0" customWidth="1"/>
  </cols>
  <sheetData>
    <row r="1" ht="4.5" customHeight="1"/>
    <row r="2" spans="2:7" ht="15.75" customHeight="1">
      <c r="B2" s="102" t="s">
        <v>32</v>
      </c>
      <c r="C2" s="102"/>
      <c r="D2" s="102"/>
      <c r="E2" s="102"/>
      <c r="F2" s="102"/>
      <c r="G2" s="102"/>
    </row>
    <row r="3" spans="2:7" ht="13.5" customHeight="1">
      <c r="B3" s="44" t="s">
        <v>31</v>
      </c>
      <c r="C3" s="45"/>
      <c r="D3" s="45"/>
      <c r="E3" s="45"/>
      <c r="F3" s="45"/>
      <c r="G3" s="45"/>
    </row>
    <row r="4" spans="2:7" ht="15" customHeight="1">
      <c r="B4" s="44" t="s">
        <v>130</v>
      </c>
      <c r="C4" s="45"/>
      <c r="D4" s="45"/>
      <c r="E4" s="45"/>
      <c r="F4" s="45"/>
      <c r="G4" s="45"/>
    </row>
    <row r="5" spans="2:7" ht="15.75" customHeight="1">
      <c r="B5" s="104" t="s">
        <v>71</v>
      </c>
      <c r="C5" s="105"/>
      <c r="D5" s="105"/>
      <c r="E5" s="105"/>
      <c r="F5" s="105"/>
      <c r="G5" s="45"/>
    </row>
    <row r="6" spans="1:12" ht="47.25" customHeight="1">
      <c r="A6" s="101" t="s">
        <v>37</v>
      </c>
      <c r="B6" s="109" t="s">
        <v>17</v>
      </c>
      <c r="C6" s="113" t="s">
        <v>18</v>
      </c>
      <c r="D6" s="115" t="s">
        <v>19</v>
      </c>
      <c r="E6" s="115"/>
      <c r="F6" s="115"/>
      <c r="G6" s="113" t="s">
        <v>20</v>
      </c>
      <c r="H6" s="106" t="s">
        <v>21</v>
      </c>
      <c r="I6" s="107"/>
      <c r="J6" s="108"/>
      <c r="K6" s="106" t="s">
        <v>22</v>
      </c>
      <c r="L6" s="108"/>
    </row>
    <row r="7" spans="1:12" ht="21" customHeight="1">
      <c r="A7" s="101"/>
      <c r="B7" s="110"/>
      <c r="C7" s="114"/>
      <c r="D7" s="5" t="s">
        <v>10</v>
      </c>
      <c r="E7" s="5" t="s">
        <v>11</v>
      </c>
      <c r="F7" s="5" t="s">
        <v>12</v>
      </c>
      <c r="G7" s="115"/>
      <c r="H7" s="56" t="s">
        <v>23</v>
      </c>
      <c r="I7" s="56" t="s">
        <v>24</v>
      </c>
      <c r="J7" s="56" t="s">
        <v>25</v>
      </c>
      <c r="K7" s="56" t="s">
        <v>26</v>
      </c>
      <c r="L7" s="56" t="s">
        <v>27</v>
      </c>
    </row>
    <row r="8" spans="1:12" ht="15.75">
      <c r="A8" s="6"/>
      <c r="B8" s="16" t="s">
        <v>0</v>
      </c>
      <c r="C8" s="11"/>
      <c r="D8" s="36"/>
      <c r="E8" s="36"/>
      <c r="F8" s="36"/>
      <c r="G8" s="37"/>
      <c r="H8" s="26"/>
      <c r="I8" s="26"/>
      <c r="J8" s="26"/>
      <c r="K8" s="26"/>
      <c r="L8" s="26"/>
    </row>
    <row r="9" spans="1:12" ht="32.25" customHeight="1">
      <c r="A9" s="6">
        <v>170</v>
      </c>
      <c r="B9" s="8" t="s">
        <v>80</v>
      </c>
      <c r="C9" s="18" t="s">
        <v>38</v>
      </c>
      <c r="D9" s="33">
        <v>3.62</v>
      </c>
      <c r="E9" s="33">
        <v>3.87</v>
      </c>
      <c r="F9" s="33">
        <v>12.39</v>
      </c>
      <c r="G9" s="19">
        <v>98.85</v>
      </c>
      <c r="H9" s="80">
        <v>0.05</v>
      </c>
      <c r="I9" s="80">
        <v>0.15</v>
      </c>
      <c r="J9" s="80">
        <v>0.96</v>
      </c>
      <c r="K9" s="80">
        <v>116.7</v>
      </c>
      <c r="L9" s="80">
        <v>0.2</v>
      </c>
    </row>
    <row r="10" spans="1:12" ht="29.25" customHeight="1">
      <c r="A10" s="6">
        <v>513</v>
      </c>
      <c r="B10" s="98" t="s">
        <v>43</v>
      </c>
      <c r="C10" s="24">
        <v>150</v>
      </c>
      <c r="D10" s="24">
        <v>2.4</v>
      </c>
      <c r="E10" s="24">
        <v>2.02</v>
      </c>
      <c r="F10" s="24">
        <v>11.93</v>
      </c>
      <c r="G10" s="19">
        <v>59.25</v>
      </c>
      <c r="H10" s="80">
        <v>0.03</v>
      </c>
      <c r="I10" s="80">
        <v>0.12</v>
      </c>
      <c r="J10" s="80">
        <v>0.98</v>
      </c>
      <c r="K10" s="80">
        <v>94.5</v>
      </c>
      <c r="L10" s="80">
        <v>0.08</v>
      </c>
    </row>
    <row r="11" spans="1:12" ht="25.5" customHeight="1">
      <c r="A11" s="6">
        <v>96</v>
      </c>
      <c r="B11" s="98" t="s">
        <v>83</v>
      </c>
      <c r="C11" s="18" t="s">
        <v>76</v>
      </c>
      <c r="D11" s="33">
        <v>5.95</v>
      </c>
      <c r="E11" s="33">
        <v>8.44</v>
      </c>
      <c r="F11" s="33">
        <v>8.8</v>
      </c>
      <c r="G11" s="19">
        <v>136</v>
      </c>
      <c r="H11" s="80">
        <v>0.03</v>
      </c>
      <c r="I11" s="80">
        <v>0.07</v>
      </c>
      <c r="J11" s="80">
        <v>0.09</v>
      </c>
      <c r="K11" s="80">
        <v>164.4</v>
      </c>
      <c r="L11" s="80">
        <v>0.35</v>
      </c>
    </row>
    <row r="12" spans="1:12" ht="15.75">
      <c r="A12" s="6"/>
      <c r="B12" s="9" t="s">
        <v>1</v>
      </c>
      <c r="C12" s="18"/>
      <c r="D12" s="66">
        <f>SUM(+D11+D10+D9)</f>
        <v>11.969999999999999</v>
      </c>
      <c r="E12" s="66">
        <f>SUM(+E11+E10+E9)</f>
        <v>14.329999999999998</v>
      </c>
      <c r="F12" s="66">
        <f>SUM(+F11+F10+F9)</f>
        <v>33.120000000000005</v>
      </c>
      <c r="G12" s="46">
        <f>SUM(G9:G11)</f>
        <v>294.1</v>
      </c>
      <c r="H12" s="86">
        <f>SUM(+H11+H10+H9)</f>
        <v>0.11</v>
      </c>
      <c r="I12" s="86">
        <f>SUM(+I11+I10+I9)</f>
        <v>0.33999999999999997</v>
      </c>
      <c r="J12" s="86">
        <f>SUM(+J11+J10+J9)</f>
        <v>2.0300000000000002</v>
      </c>
      <c r="K12" s="86">
        <f>SUM(+K11+K10+K9)</f>
        <v>375.59999999999997</v>
      </c>
      <c r="L12" s="86">
        <f>SUM(+L11+L10+L9)</f>
        <v>0.63</v>
      </c>
    </row>
    <row r="13" spans="1:12" ht="15.75">
      <c r="A13" s="6"/>
      <c r="B13" s="16" t="s">
        <v>13</v>
      </c>
      <c r="C13" s="29"/>
      <c r="D13" s="70"/>
      <c r="E13" s="70"/>
      <c r="F13" s="70"/>
      <c r="G13" s="53"/>
      <c r="H13" s="29"/>
      <c r="I13" s="29"/>
      <c r="J13" s="29"/>
      <c r="K13" s="29"/>
      <c r="L13" s="29"/>
    </row>
    <row r="14" spans="1:13" ht="15.75">
      <c r="A14" s="6">
        <v>118</v>
      </c>
      <c r="B14" s="12" t="s">
        <v>53</v>
      </c>
      <c r="C14" s="49">
        <v>100</v>
      </c>
      <c r="D14" s="68">
        <v>1.5</v>
      </c>
      <c r="E14" s="68">
        <v>0.5</v>
      </c>
      <c r="F14" s="68">
        <v>21</v>
      </c>
      <c r="G14" s="51">
        <v>96</v>
      </c>
      <c r="H14" s="6">
        <v>0.04</v>
      </c>
      <c r="I14" s="6">
        <v>0.05</v>
      </c>
      <c r="J14" s="6">
        <v>10</v>
      </c>
      <c r="K14" s="6">
        <v>8</v>
      </c>
      <c r="L14" s="6">
        <v>0.6</v>
      </c>
      <c r="M14" s="31"/>
    </row>
    <row r="15" spans="1:12" ht="15.75">
      <c r="A15" s="6"/>
      <c r="B15" s="17" t="s">
        <v>2</v>
      </c>
      <c r="C15" s="52"/>
      <c r="D15" s="69"/>
      <c r="E15" s="69"/>
      <c r="F15" s="69"/>
      <c r="G15" s="53"/>
      <c r="H15" s="29"/>
      <c r="I15" s="29"/>
      <c r="J15" s="29"/>
      <c r="K15" s="29"/>
      <c r="L15" s="29"/>
    </row>
    <row r="16" spans="1:12" ht="43.5" customHeight="1">
      <c r="A16" s="6">
        <v>28</v>
      </c>
      <c r="B16" s="8" t="s">
        <v>115</v>
      </c>
      <c r="C16" s="18" t="s">
        <v>44</v>
      </c>
      <c r="D16" s="33">
        <v>0.8</v>
      </c>
      <c r="E16" s="33">
        <v>0.05</v>
      </c>
      <c r="F16" s="33">
        <v>7.55</v>
      </c>
      <c r="G16" s="19">
        <v>34</v>
      </c>
      <c r="H16" s="80">
        <v>0.03</v>
      </c>
      <c r="I16" s="80">
        <v>0.03</v>
      </c>
      <c r="J16" s="80">
        <v>1.8</v>
      </c>
      <c r="K16" s="80">
        <v>21.5</v>
      </c>
      <c r="L16" s="80">
        <v>0.4</v>
      </c>
    </row>
    <row r="17" spans="1:12" ht="18.75" customHeight="1">
      <c r="A17" s="6">
        <v>136</v>
      </c>
      <c r="B17" s="8" t="s">
        <v>65</v>
      </c>
      <c r="C17" s="18" t="s">
        <v>38</v>
      </c>
      <c r="D17" s="33">
        <v>1.3</v>
      </c>
      <c r="E17" s="33">
        <v>2.67</v>
      </c>
      <c r="F17" s="33">
        <v>7.21</v>
      </c>
      <c r="G17" s="19">
        <v>58.2</v>
      </c>
      <c r="H17" s="80">
        <v>0.04</v>
      </c>
      <c r="I17" s="80">
        <v>0.04</v>
      </c>
      <c r="J17" s="80">
        <v>5.5</v>
      </c>
      <c r="K17" s="80">
        <v>22.65</v>
      </c>
      <c r="L17" s="80">
        <v>0.91</v>
      </c>
    </row>
    <row r="18" spans="1:12" ht="36" customHeight="1">
      <c r="A18" s="6">
        <v>403</v>
      </c>
      <c r="B18" s="8" t="s">
        <v>96</v>
      </c>
      <c r="C18" s="18" t="s">
        <v>52</v>
      </c>
      <c r="D18" s="33">
        <v>11</v>
      </c>
      <c r="E18" s="33">
        <v>8.15</v>
      </c>
      <c r="F18" s="33">
        <v>2.54</v>
      </c>
      <c r="G18" s="19">
        <v>125.86</v>
      </c>
      <c r="H18" s="80">
        <v>0.17</v>
      </c>
      <c r="I18" s="80">
        <v>1.21</v>
      </c>
      <c r="J18" s="80">
        <v>5.02</v>
      </c>
      <c r="K18" s="80">
        <v>13.6</v>
      </c>
      <c r="L18" s="80">
        <v>3.96</v>
      </c>
    </row>
    <row r="19" spans="1:12" ht="34.5" customHeight="1">
      <c r="A19" s="6">
        <v>434</v>
      </c>
      <c r="B19" s="8" t="s">
        <v>45</v>
      </c>
      <c r="C19" s="18" t="s">
        <v>8</v>
      </c>
      <c r="D19" s="33">
        <v>2.1</v>
      </c>
      <c r="E19" s="33">
        <v>4.4</v>
      </c>
      <c r="F19" s="33">
        <v>10.9</v>
      </c>
      <c r="G19" s="19">
        <v>92</v>
      </c>
      <c r="H19" s="80">
        <v>0.09</v>
      </c>
      <c r="I19" s="80">
        <v>0.07</v>
      </c>
      <c r="J19" s="80">
        <v>3.4</v>
      </c>
      <c r="K19" s="80">
        <v>26</v>
      </c>
      <c r="L19" s="80">
        <v>0.7</v>
      </c>
    </row>
    <row r="20" spans="1:12" ht="45.75" customHeight="1">
      <c r="A20" s="6">
        <v>538</v>
      </c>
      <c r="B20" s="8" t="s">
        <v>50</v>
      </c>
      <c r="C20" s="24">
        <v>150</v>
      </c>
      <c r="D20" s="25">
        <v>0.52</v>
      </c>
      <c r="E20" s="25">
        <v>0.23</v>
      </c>
      <c r="F20" s="25">
        <v>17.1</v>
      </c>
      <c r="G20" s="24">
        <v>72.75</v>
      </c>
      <c r="H20" s="80">
        <v>0.01</v>
      </c>
      <c r="I20" s="80">
        <v>0.04</v>
      </c>
      <c r="J20" s="80">
        <v>52.5</v>
      </c>
      <c r="K20" s="80">
        <v>9</v>
      </c>
      <c r="L20" s="80">
        <v>1.13</v>
      </c>
    </row>
    <row r="21" spans="1:13" ht="15.75">
      <c r="A21" s="6">
        <v>114</v>
      </c>
      <c r="B21" s="8" t="s">
        <v>6</v>
      </c>
      <c r="C21" s="18" t="s">
        <v>44</v>
      </c>
      <c r="D21" s="33">
        <v>3.8</v>
      </c>
      <c r="E21" s="33">
        <v>0.4</v>
      </c>
      <c r="F21" s="33">
        <v>24.6</v>
      </c>
      <c r="G21" s="19">
        <v>117.5</v>
      </c>
      <c r="H21" s="80">
        <v>0.05</v>
      </c>
      <c r="I21" s="80">
        <v>0.02</v>
      </c>
      <c r="J21" s="80">
        <v>0</v>
      </c>
      <c r="K21" s="80">
        <v>10</v>
      </c>
      <c r="L21" s="80">
        <v>0.6</v>
      </c>
      <c r="M21" s="99"/>
    </row>
    <row r="22" spans="1:12" ht="15.75">
      <c r="A22" s="6"/>
      <c r="B22" s="9" t="s">
        <v>1</v>
      </c>
      <c r="C22" s="18"/>
      <c r="D22" s="72">
        <f>SUM(+D21+D20+D18+D17+D16+D19)</f>
        <v>19.520000000000003</v>
      </c>
      <c r="E22" s="72">
        <f>SUM(+E21+E20+E18+E17+E16+E19)</f>
        <v>15.900000000000002</v>
      </c>
      <c r="F22" s="72">
        <f>SUM(+F21+F20+F18+F17+F16+F19)</f>
        <v>69.9</v>
      </c>
      <c r="G22" s="46">
        <f>SUM(G16:G21)</f>
        <v>500.31</v>
      </c>
      <c r="H22" s="86">
        <f>SUM(+H21+H20+H18+H17+H16+H19)</f>
        <v>0.39</v>
      </c>
      <c r="I22" s="86">
        <f>SUM(++I20+I18+I17+I16+I19)</f>
        <v>1.3900000000000001</v>
      </c>
      <c r="J22" s="86">
        <f>SUM(+J21+J20+J18+J17+J16+J19)</f>
        <v>68.22</v>
      </c>
      <c r="K22" s="86">
        <f>SUM(+K21+K20+K18+K17+K16+K19)</f>
        <v>102.75</v>
      </c>
      <c r="L22" s="86">
        <f>SUM(+L21+L20+L18+L17+L16+L19)</f>
        <v>7.7</v>
      </c>
    </row>
    <row r="23" spans="1:12" ht="15.75">
      <c r="A23" s="6"/>
      <c r="B23" s="17" t="s">
        <v>3</v>
      </c>
      <c r="C23" s="29"/>
      <c r="D23" s="70"/>
      <c r="E23" s="70"/>
      <c r="F23" s="70"/>
      <c r="G23" s="54"/>
      <c r="H23" s="29"/>
      <c r="I23" s="29"/>
      <c r="J23" s="29"/>
      <c r="K23" s="29"/>
      <c r="L23" s="29"/>
    </row>
    <row r="24" spans="1:12" ht="50.25" customHeight="1">
      <c r="A24" s="6">
        <v>323</v>
      </c>
      <c r="B24" s="8" t="s">
        <v>97</v>
      </c>
      <c r="C24" s="18" t="s">
        <v>98</v>
      </c>
      <c r="D24" s="33">
        <v>21.6</v>
      </c>
      <c r="E24" s="33">
        <v>17.9</v>
      </c>
      <c r="F24" s="33">
        <v>36.9</v>
      </c>
      <c r="G24" s="25">
        <v>394.6</v>
      </c>
      <c r="H24" s="80">
        <v>0.1</v>
      </c>
      <c r="I24" s="80">
        <v>0.41</v>
      </c>
      <c r="J24" s="80">
        <v>0.48</v>
      </c>
      <c r="K24" s="80">
        <v>205.5</v>
      </c>
      <c r="L24" s="80">
        <v>1.44</v>
      </c>
    </row>
    <row r="25" spans="1:12" ht="15.75">
      <c r="A25" s="6">
        <v>504</v>
      </c>
      <c r="B25" s="8" t="s">
        <v>41</v>
      </c>
      <c r="C25" s="24">
        <v>150</v>
      </c>
      <c r="D25" s="18" t="s">
        <v>73</v>
      </c>
      <c r="E25" s="18" t="s">
        <v>15</v>
      </c>
      <c r="F25" s="18" t="s">
        <v>74</v>
      </c>
      <c r="G25" s="25">
        <v>45.75</v>
      </c>
      <c r="H25" s="6">
        <v>0</v>
      </c>
      <c r="I25" s="6">
        <v>0</v>
      </c>
      <c r="J25" s="6">
        <v>2.1</v>
      </c>
      <c r="K25" s="6">
        <v>10.65</v>
      </c>
      <c r="L25" s="6">
        <v>0.3</v>
      </c>
    </row>
    <row r="26" spans="1:12" ht="15.75">
      <c r="A26" s="6"/>
      <c r="B26" s="9" t="s">
        <v>1</v>
      </c>
      <c r="C26" s="18"/>
      <c r="D26" s="66">
        <f>SUM(+D25+D24)</f>
        <v>21.67</v>
      </c>
      <c r="E26" s="66">
        <f>SUM(+E25+E24)</f>
        <v>17.9</v>
      </c>
      <c r="F26" s="66">
        <f>SUM(+F25+F24)</f>
        <v>48.3</v>
      </c>
      <c r="G26" s="46">
        <f>SUM(G24:G25)</f>
        <v>440.35</v>
      </c>
      <c r="H26" s="86">
        <f>SUM(+H25+H24)</f>
        <v>0.1</v>
      </c>
      <c r="I26" s="86">
        <f>SUM(+I25+I24)</f>
        <v>0.41</v>
      </c>
      <c r="J26" s="86">
        <f>SUM(+J25+J24)</f>
        <v>2.58</v>
      </c>
      <c r="K26" s="86">
        <f>SUM(+K25+K24)</f>
        <v>216.15</v>
      </c>
      <c r="L26" s="86">
        <f>SUM(+L25+L24)</f>
        <v>1.74</v>
      </c>
    </row>
    <row r="27" spans="1:12" ht="15.75" hidden="1">
      <c r="A27" s="6"/>
      <c r="B27" s="17"/>
      <c r="C27" s="29"/>
      <c r="D27" s="70"/>
      <c r="E27" s="70"/>
      <c r="F27" s="70"/>
      <c r="G27" s="54"/>
      <c r="H27" s="29"/>
      <c r="I27" s="29"/>
      <c r="J27" s="29"/>
      <c r="K27" s="29"/>
      <c r="L27" s="29"/>
    </row>
    <row r="28" spans="1:12" ht="0.75" customHeight="1" hidden="1">
      <c r="A28" s="6"/>
      <c r="B28" s="20"/>
      <c r="C28" s="18"/>
      <c r="D28" s="33"/>
      <c r="E28" s="33"/>
      <c r="F28" s="33"/>
      <c r="G28" s="19"/>
      <c r="H28" s="80"/>
      <c r="I28" s="80"/>
      <c r="J28" s="80"/>
      <c r="K28" s="80"/>
      <c r="L28" s="80"/>
    </row>
    <row r="29" spans="1:12" ht="29.25" customHeight="1" hidden="1">
      <c r="A29" s="6"/>
      <c r="B29" s="13"/>
      <c r="C29" s="18"/>
      <c r="D29" s="33"/>
      <c r="E29" s="33"/>
      <c r="F29" s="33"/>
      <c r="G29" s="19"/>
      <c r="H29" s="80"/>
      <c r="I29" s="80"/>
      <c r="J29" s="80"/>
      <c r="K29" s="80"/>
      <c r="L29" s="80"/>
    </row>
    <row r="30" spans="1:12" ht="15.75" hidden="1">
      <c r="A30" s="6"/>
      <c r="B30" s="13"/>
      <c r="C30" s="18"/>
      <c r="D30" s="33"/>
      <c r="E30" s="33"/>
      <c r="F30" s="33"/>
      <c r="G30" s="19"/>
      <c r="H30" s="80"/>
      <c r="I30" s="80"/>
      <c r="J30" s="80"/>
      <c r="K30" s="80"/>
      <c r="L30" s="80"/>
    </row>
    <row r="31" spans="1:12" ht="15.75" hidden="1">
      <c r="A31" s="6"/>
      <c r="B31" s="14" t="s">
        <v>1</v>
      </c>
      <c r="C31" s="55"/>
      <c r="D31" s="66">
        <f>SUM(+D30+D29+D28)</f>
        <v>0</v>
      </c>
      <c r="E31" s="66">
        <f>SUM(+E30+E29+E28)</f>
        <v>0</v>
      </c>
      <c r="F31" s="66">
        <f>SUM(+F30+F29+F28)</f>
        <v>0</v>
      </c>
      <c r="G31" s="46">
        <f>SUM(G28:G30)</f>
        <v>0</v>
      </c>
      <c r="H31" s="86">
        <f>SUM(+H30+H29+H28)</f>
        <v>0</v>
      </c>
      <c r="I31" s="86">
        <f>SUM(+I30+I29+I28)</f>
        <v>0</v>
      </c>
      <c r="J31" s="86">
        <f>SUM(+J30+J29+J28)</f>
        <v>0</v>
      </c>
      <c r="K31" s="86">
        <f>SUM(+K30+K29+K28)</f>
        <v>0</v>
      </c>
      <c r="L31" s="86">
        <f>SUM(+L30+L29+L28)</f>
        <v>0</v>
      </c>
    </row>
    <row r="32" spans="1:12" ht="15.75">
      <c r="A32" s="6"/>
      <c r="B32" s="15" t="s">
        <v>5</v>
      </c>
      <c r="C32" s="34"/>
      <c r="D32" s="74">
        <f aca="true" t="shared" si="0" ref="D32:L32">SUM(+D31+D26+D22+D14+D12)</f>
        <v>54.660000000000004</v>
      </c>
      <c r="E32" s="74">
        <f t="shared" si="0"/>
        <v>48.629999999999995</v>
      </c>
      <c r="F32" s="74">
        <f t="shared" si="0"/>
        <v>172.32</v>
      </c>
      <c r="G32" s="59">
        <f t="shared" si="0"/>
        <v>1330.7600000000002</v>
      </c>
      <c r="H32" s="75">
        <f t="shared" si="0"/>
        <v>0.64</v>
      </c>
      <c r="I32" s="75">
        <f t="shared" si="0"/>
        <v>2.19</v>
      </c>
      <c r="J32" s="75">
        <f t="shared" si="0"/>
        <v>82.83</v>
      </c>
      <c r="K32" s="75">
        <f t="shared" si="0"/>
        <v>702.5</v>
      </c>
      <c r="L32" s="75">
        <f t="shared" si="0"/>
        <v>10.67</v>
      </c>
    </row>
    <row r="33" spans="8:12" ht="15.75">
      <c r="H33" s="21"/>
      <c r="I33" s="92"/>
      <c r="J33" s="21"/>
      <c r="K33" s="22"/>
      <c r="L33" s="22"/>
    </row>
    <row r="34" spans="8:12" ht="12.75">
      <c r="H34" s="23"/>
      <c r="I34" s="23"/>
      <c r="J34" s="23"/>
      <c r="K34" s="23"/>
      <c r="L34" s="23"/>
    </row>
  </sheetData>
  <sheetProtection/>
  <mergeCells count="9">
    <mergeCell ref="B2:G2"/>
    <mergeCell ref="A6:A7"/>
    <mergeCell ref="B5:F5"/>
    <mergeCell ref="H6:J6"/>
    <mergeCell ref="K6:L6"/>
    <mergeCell ref="B6:B7"/>
    <mergeCell ref="C6:C7"/>
    <mergeCell ref="D6:F6"/>
    <mergeCell ref="G6:G7"/>
  </mergeCells>
  <printOptions/>
  <pageMargins left="0.25" right="0.25" top="0.56" bottom="0.58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3" width="7.75390625" style="0" customWidth="1"/>
    <col min="4" max="4" width="6.375" style="0" customWidth="1"/>
    <col min="5" max="5" width="6.25390625" style="0" customWidth="1"/>
    <col min="6" max="6" width="7.125" style="0" customWidth="1"/>
    <col min="7" max="7" width="12.125" style="0" customWidth="1"/>
    <col min="8" max="8" width="6.25390625" style="0" customWidth="1"/>
    <col min="9" max="10" width="6.875" style="0" customWidth="1"/>
    <col min="11" max="11" width="7.375" style="0" customWidth="1"/>
    <col min="12" max="12" width="9.125" style="0" hidden="1" customWidth="1"/>
    <col min="13" max="13" width="6.75390625" style="0" customWidth="1"/>
  </cols>
  <sheetData>
    <row r="1" spans="2:7" ht="15.75">
      <c r="B1" s="102" t="s">
        <v>28</v>
      </c>
      <c r="C1" s="103"/>
      <c r="D1" s="103"/>
      <c r="E1" s="103"/>
      <c r="F1" s="103"/>
      <c r="G1" s="103"/>
    </row>
    <row r="2" spans="2:7" ht="15.75">
      <c r="B2" s="44" t="s">
        <v>31</v>
      </c>
      <c r="C2" s="45"/>
      <c r="D2" s="45"/>
      <c r="E2" s="45"/>
      <c r="F2" s="45"/>
      <c r="G2" s="45"/>
    </row>
    <row r="3" spans="2:7" ht="17.25" customHeight="1">
      <c r="B3" s="44" t="s">
        <v>130</v>
      </c>
      <c r="C3" s="45"/>
      <c r="D3" s="45"/>
      <c r="E3" s="45"/>
      <c r="F3" s="45"/>
      <c r="G3" s="45"/>
    </row>
    <row r="4" spans="2:7" ht="16.5" customHeight="1">
      <c r="B4" s="104" t="s">
        <v>71</v>
      </c>
      <c r="C4" s="105"/>
      <c r="D4" s="105"/>
      <c r="E4" s="105"/>
      <c r="F4" s="105"/>
      <c r="G4" s="45"/>
    </row>
    <row r="5" spans="1:13" ht="47.25" customHeight="1">
      <c r="A5" s="101" t="s">
        <v>37</v>
      </c>
      <c r="B5" s="109" t="s">
        <v>17</v>
      </c>
      <c r="C5" s="113" t="s">
        <v>18</v>
      </c>
      <c r="D5" s="115" t="s">
        <v>19</v>
      </c>
      <c r="E5" s="115"/>
      <c r="F5" s="115"/>
      <c r="G5" s="113" t="s">
        <v>20</v>
      </c>
      <c r="H5" s="106" t="s">
        <v>21</v>
      </c>
      <c r="I5" s="107"/>
      <c r="J5" s="108"/>
      <c r="K5" s="106" t="s">
        <v>22</v>
      </c>
      <c r="L5" s="107"/>
      <c r="M5" s="116"/>
    </row>
    <row r="6" spans="1:13" ht="42.75" customHeight="1">
      <c r="A6" s="101"/>
      <c r="B6" s="110"/>
      <c r="C6" s="114"/>
      <c r="D6" s="5" t="s">
        <v>10</v>
      </c>
      <c r="E6" s="5" t="s">
        <v>11</v>
      </c>
      <c r="F6" s="5" t="s">
        <v>12</v>
      </c>
      <c r="G6" s="115"/>
      <c r="H6" s="60" t="s">
        <v>23</v>
      </c>
      <c r="I6" s="60" t="s">
        <v>24</v>
      </c>
      <c r="J6" s="60" t="s">
        <v>25</v>
      </c>
      <c r="K6" s="60" t="s">
        <v>26</v>
      </c>
      <c r="L6" s="61" t="s">
        <v>27</v>
      </c>
      <c r="M6" s="62" t="s">
        <v>27</v>
      </c>
    </row>
    <row r="7" spans="1:13" ht="15.75">
      <c r="A7" s="6"/>
      <c r="B7" s="16" t="s">
        <v>0</v>
      </c>
      <c r="C7" s="11"/>
      <c r="D7" s="36"/>
      <c r="E7" s="36"/>
      <c r="F7" s="36"/>
      <c r="G7" s="37"/>
      <c r="H7" s="26"/>
      <c r="I7" s="26"/>
      <c r="J7" s="26"/>
      <c r="K7" s="26"/>
      <c r="L7" s="38"/>
      <c r="M7" s="39"/>
    </row>
    <row r="8" spans="1:13" ht="25.5" customHeight="1">
      <c r="A8" s="6">
        <v>261</v>
      </c>
      <c r="B8" s="8" t="s">
        <v>124</v>
      </c>
      <c r="C8" s="24">
        <v>150</v>
      </c>
      <c r="D8" s="33">
        <v>4.8</v>
      </c>
      <c r="E8" s="33">
        <v>8.55</v>
      </c>
      <c r="F8" s="33">
        <v>26.82</v>
      </c>
      <c r="G8" s="19">
        <v>203.4</v>
      </c>
      <c r="H8" s="80">
        <v>0.09</v>
      </c>
      <c r="I8" s="80">
        <v>0.09</v>
      </c>
      <c r="J8" s="80">
        <v>1.06</v>
      </c>
      <c r="K8" s="80">
        <v>125.25</v>
      </c>
      <c r="L8" s="80">
        <v>0.69</v>
      </c>
      <c r="M8" s="80">
        <v>0.69</v>
      </c>
    </row>
    <row r="9" spans="1:13" ht="15.75">
      <c r="A9" s="6">
        <v>508</v>
      </c>
      <c r="B9" s="8" t="s">
        <v>49</v>
      </c>
      <c r="C9" s="24">
        <v>150</v>
      </c>
      <c r="D9" s="24">
        <v>2.7</v>
      </c>
      <c r="E9" s="24">
        <v>2.47</v>
      </c>
      <c r="F9" s="24">
        <v>18.75</v>
      </c>
      <c r="G9" s="19">
        <v>108</v>
      </c>
      <c r="H9" s="80">
        <v>0.03</v>
      </c>
      <c r="I9" s="6">
        <v>0.12</v>
      </c>
      <c r="J9" s="80">
        <v>0.97</v>
      </c>
      <c r="K9" s="6">
        <v>93</v>
      </c>
      <c r="L9" s="6">
        <v>0.6</v>
      </c>
      <c r="M9" s="80">
        <v>0.6</v>
      </c>
    </row>
    <row r="10" spans="1:13" ht="30.75" customHeight="1">
      <c r="A10" s="6">
        <v>100</v>
      </c>
      <c r="B10" s="8" t="s">
        <v>81</v>
      </c>
      <c r="C10" s="97" t="s">
        <v>72</v>
      </c>
      <c r="D10" s="25">
        <v>1.4</v>
      </c>
      <c r="E10" s="25">
        <v>14.6</v>
      </c>
      <c r="F10" s="25">
        <v>8.75</v>
      </c>
      <c r="G10" s="24">
        <v>229.8</v>
      </c>
      <c r="H10" s="6">
        <v>0.02</v>
      </c>
      <c r="I10" s="6">
        <v>0.03</v>
      </c>
      <c r="J10" s="6">
        <v>0</v>
      </c>
      <c r="K10" s="6">
        <v>7</v>
      </c>
      <c r="L10" s="6">
        <v>0.35</v>
      </c>
      <c r="M10" s="80">
        <v>0.35</v>
      </c>
    </row>
    <row r="11" spans="1:13" ht="15.75">
      <c r="A11" s="6"/>
      <c r="B11" s="9" t="s">
        <v>1</v>
      </c>
      <c r="C11" s="18"/>
      <c r="D11" s="66">
        <f>SUM(+D10+D9+D8)</f>
        <v>8.899999999999999</v>
      </c>
      <c r="E11" s="66">
        <f>SUM(+E10+E9+E8)</f>
        <v>25.62</v>
      </c>
      <c r="F11" s="66">
        <f>SUM(+F10+F9+F8)</f>
        <v>54.32</v>
      </c>
      <c r="G11" s="46">
        <f>SUM(G8:G10)</f>
        <v>541.2</v>
      </c>
      <c r="H11" s="86">
        <f>SUM(+H10+H9+H8)</f>
        <v>0.14</v>
      </c>
      <c r="I11" s="86">
        <f>SUM(+I10+I9+I8)</f>
        <v>0.24</v>
      </c>
      <c r="J11" s="86">
        <f>SUM(+J10+J9+J8)</f>
        <v>2.0300000000000002</v>
      </c>
      <c r="K11" s="86">
        <f>SUM(+K10+K9+K8)</f>
        <v>225.25</v>
      </c>
      <c r="L11" s="90"/>
      <c r="M11" s="86">
        <f>SUM(M8:M10)</f>
        <v>1.6400000000000001</v>
      </c>
    </row>
    <row r="12" spans="1:13" ht="15.75">
      <c r="A12" s="6"/>
      <c r="B12" s="16" t="s">
        <v>13</v>
      </c>
      <c r="C12" s="29"/>
      <c r="D12" s="70"/>
      <c r="E12" s="70"/>
      <c r="F12" s="70"/>
      <c r="G12" s="53"/>
      <c r="H12" s="29"/>
      <c r="I12" s="29"/>
      <c r="J12" s="29"/>
      <c r="K12" s="29"/>
      <c r="L12" s="40"/>
      <c r="M12" s="29"/>
    </row>
    <row r="13" spans="1:13" ht="15.75">
      <c r="A13" s="6">
        <v>118</v>
      </c>
      <c r="B13" s="42" t="s">
        <v>7</v>
      </c>
      <c r="C13" s="49">
        <v>100</v>
      </c>
      <c r="D13" s="50">
        <v>0.4</v>
      </c>
      <c r="E13" s="50">
        <v>0.4</v>
      </c>
      <c r="F13" s="50">
        <v>9.8</v>
      </c>
      <c r="G13" s="51">
        <v>47</v>
      </c>
      <c r="H13" s="80">
        <v>0.03</v>
      </c>
      <c r="I13" s="6">
        <v>0.02</v>
      </c>
      <c r="J13" s="6">
        <v>10</v>
      </c>
      <c r="K13" s="6">
        <v>16</v>
      </c>
      <c r="L13" s="6">
        <v>2.2</v>
      </c>
      <c r="M13" s="28" t="s">
        <v>58</v>
      </c>
    </row>
    <row r="14" spans="1:13" ht="15.75">
      <c r="A14" s="6"/>
      <c r="B14" s="17" t="s">
        <v>2</v>
      </c>
      <c r="C14" s="52"/>
      <c r="D14" s="69"/>
      <c r="E14" s="69"/>
      <c r="F14" s="69"/>
      <c r="G14" s="53"/>
      <c r="H14" s="29"/>
      <c r="I14" s="29"/>
      <c r="J14" s="29"/>
      <c r="K14" s="29"/>
      <c r="L14" s="40"/>
      <c r="M14" s="29"/>
    </row>
    <row r="15" spans="1:13" ht="31.5" customHeight="1">
      <c r="A15" s="6">
        <v>56</v>
      </c>
      <c r="B15" s="8" t="s">
        <v>112</v>
      </c>
      <c r="C15" s="18" t="s">
        <v>44</v>
      </c>
      <c r="D15" s="33">
        <v>1.4</v>
      </c>
      <c r="E15" s="33">
        <v>6.05</v>
      </c>
      <c r="F15" s="33">
        <v>3.55</v>
      </c>
      <c r="G15" s="25">
        <v>74</v>
      </c>
      <c r="H15" s="80">
        <v>0.01</v>
      </c>
      <c r="I15" s="80">
        <v>0.02</v>
      </c>
      <c r="J15" s="80">
        <v>2.75</v>
      </c>
      <c r="K15" s="80">
        <v>44.5</v>
      </c>
      <c r="L15" s="80">
        <v>0.66</v>
      </c>
      <c r="M15" s="28" t="s">
        <v>113</v>
      </c>
    </row>
    <row r="16" spans="1:13" ht="32.25" customHeight="1">
      <c r="A16" s="6">
        <v>145</v>
      </c>
      <c r="B16" s="8" t="s">
        <v>94</v>
      </c>
      <c r="C16" s="24">
        <v>150</v>
      </c>
      <c r="D16" s="25">
        <v>1.1</v>
      </c>
      <c r="E16" s="25">
        <v>2.88</v>
      </c>
      <c r="F16" s="25">
        <v>3.73</v>
      </c>
      <c r="G16" s="33">
        <v>45.45</v>
      </c>
      <c r="H16" s="80">
        <v>0.02</v>
      </c>
      <c r="I16" s="80">
        <v>0.02</v>
      </c>
      <c r="J16" s="80">
        <v>11.02</v>
      </c>
      <c r="K16" s="80">
        <v>24.15</v>
      </c>
      <c r="L16" s="80">
        <v>0.38</v>
      </c>
      <c r="M16" s="80">
        <v>0.38</v>
      </c>
    </row>
    <row r="17" spans="1:13" ht="30.75" customHeight="1">
      <c r="A17" s="6">
        <v>375</v>
      </c>
      <c r="B17" s="8" t="s">
        <v>114</v>
      </c>
      <c r="C17" s="24">
        <v>160</v>
      </c>
      <c r="D17" s="25">
        <v>12.1</v>
      </c>
      <c r="E17" s="25">
        <v>11.9</v>
      </c>
      <c r="F17" s="25">
        <v>31.49</v>
      </c>
      <c r="G17" s="24">
        <v>281.6</v>
      </c>
      <c r="H17" s="80">
        <v>0.04</v>
      </c>
      <c r="I17" s="80">
        <v>0.11</v>
      </c>
      <c r="J17" s="80">
        <v>0.26</v>
      </c>
      <c r="K17" s="80">
        <v>14.72</v>
      </c>
      <c r="L17" s="80">
        <v>0.99</v>
      </c>
      <c r="M17" s="80">
        <v>1.79</v>
      </c>
    </row>
    <row r="18" spans="1:13" ht="33" customHeight="1">
      <c r="A18" s="6">
        <v>527</v>
      </c>
      <c r="B18" s="8" t="s">
        <v>40</v>
      </c>
      <c r="C18" s="24">
        <v>150</v>
      </c>
      <c r="D18" s="25">
        <v>0.37</v>
      </c>
      <c r="E18" s="25">
        <v>0</v>
      </c>
      <c r="F18" s="25">
        <v>20.25</v>
      </c>
      <c r="G18" s="24">
        <v>82.5</v>
      </c>
      <c r="H18" s="80">
        <v>0.01</v>
      </c>
      <c r="I18" s="80">
        <v>0.01</v>
      </c>
      <c r="J18" s="80">
        <v>0.37</v>
      </c>
      <c r="K18" s="80">
        <v>21</v>
      </c>
      <c r="L18" s="80">
        <v>1.12</v>
      </c>
      <c r="M18" s="80">
        <v>1.2</v>
      </c>
    </row>
    <row r="19" spans="1:13" ht="22.5" customHeight="1">
      <c r="A19" s="6">
        <v>114</v>
      </c>
      <c r="B19" s="8" t="s">
        <v>6</v>
      </c>
      <c r="C19" s="18" t="s">
        <v>44</v>
      </c>
      <c r="D19" s="33">
        <v>3.8</v>
      </c>
      <c r="E19" s="33">
        <v>0.4</v>
      </c>
      <c r="F19" s="33">
        <v>24.6</v>
      </c>
      <c r="G19" s="19">
        <v>117.5</v>
      </c>
      <c r="H19" s="80">
        <v>0.05</v>
      </c>
      <c r="I19" s="80">
        <v>0.02</v>
      </c>
      <c r="J19" s="80">
        <v>0</v>
      </c>
      <c r="K19" s="80">
        <v>10</v>
      </c>
      <c r="L19" s="80">
        <v>0.6</v>
      </c>
      <c r="M19" s="80">
        <v>0.6</v>
      </c>
    </row>
    <row r="20" spans="1:13" ht="15.75">
      <c r="A20" s="6"/>
      <c r="B20" s="9" t="s">
        <v>1</v>
      </c>
      <c r="C20" s="18"/>
      <c r="D20" s="66">
        <f>SUM(+D19+D18+D17+D16+D15)</f>
        <v>18.77</v>
      </c>
      <c r="E20" s="66">
        <f>SUM(+E19+E18+E17+E16+E15)</f>
        <v>21.23</v>
      </c>
      <c r="F20" s="72">
        <f>SUM(+F19+F18+F17+F16+F15)</f>
        <v>83.62</v>
      </c>
      <c r="G20" s="46">
        <f>SUM(G15:G19)</f>
        <v>601.05</v>
      </c>
      <c r="H20" s="87">
        <f>SUM(+H19+H18+H17+H16+H15)</f>
        <v>0.13</v>
      </c>
      <c r="I20" s="86">
        <f>SUM(+I19+I18+I17+I16+I15)</f>
        <v>0.18</v>
      </c>
      <c r="J20" s="86">
        <f>SUM(+J19+J18+J17+J16+J15)</f>
        <v>14.4</v>
      </c>
      <c r="K20" s="86">
        <f>SUM(+K19+K18+K17+K16+K15)</f>
        <v>114.37</v>
      </c>
      <c r="L20" s="90"/>
      <c r="M20" s="86">
        <f>SUM(+M19+M18+M17+M16+M15)</f>
        <v>4.569999999999999</v>
      </c>
    </row>
    <row r="21" spans="1:13" ht="15.75">
      <c r="A21" s="6"/>
      <c r="B21" s="17" t="s">
        <v>3</v>
      </c>
      <c r="C21" s="29"/>
      <c r="D21" s="70"/>
      <c r="E21" s="70"/>
      <c r="F21" s="70"/>
      <c r="G21" s="54"/>
      <c r="H21" s="29"/>
      <c r="I21" s="29"/>
      <c r="J21" s="29"/>
      <c r="K21" s="29"/>
      <c r="L21" s="40"/>
      <c r="M21" s="29"/>
    </row>
    <row r="22" spans="1:13" ht="31.5">
      <c r="A22" s="6">
        <v>569</v>
      </c>
      <c r="B22" s="8" t="s">
        <v>95</v>
      </c>
      <c r="C22" s="18" t="s">
        <v>9</v>
      </c>
      <c r="D22" s="33">
        <v>4.56</v>
      </c>
      <c r="E22" s="33">
        <v>4.08</v>
      </c>
      <c r="F22" s="33">
        <v>27.84</v>
      </c>
      <c r="G22" s="19">
        <v>166.8</v>
      </c>
      <c r="H22" s="80">
        <v>0.05</v>
      </c>
      <c r="I22" s="80">
        <v>0.04</v>
      </c>
      <c r="J22" s="80">
        <v>0</v>
      </c>
      <c r="K22" s="80">
        <v>18</v>
      </c>
      <c r="L22" s="80">
        <v>0.48</v>
      </c>
      <c r="M22" s="80">
        <v>0.48</v>
      </c>
    </row>
    <row r="23" spans="1:13" ht="15.75">
      <c r="A23" s="6">
        <v>535</v>
      </c>
      <c r="B23" s="8" t="s">
        <v>57</v>
      </c>
      <c r="C23" s="18" t="s">
        <v>38</v>
      </c>
      <c r="D23" s="33">
        <v>4.35</v>
      </c>
      <c r="E23" s="33">
        <v>3.75</v>
      </c>
      <c r="F23" s="33">
        <v>6</v>
      </c>
      <c r="G23" s="19">
        <v>75</v>
      </c>
      <c r="H23" s="80">
        <v>0.06</v>
      </c>
      <c r="I23" s="80">
        <v>0.26</v>
      </c>
      <c r="J23" s="80">
        <v>1.05</v>
      </c>
      <c r="K23" s="80">
        <v>180</v>
      </c>
      <c r="L23" s="80">
        <v>0.15</v>
      </c>
      <c r="M23" s="80">
        <v>0.15</v>
      </c>
    </row>
    <row r="24" spans="1:13" ht="15.75">
      <c r="A24" s="6"/>
      <c r="B24" s="8"/>
      <c r="C24" s="18"/>
      <c r="D24" s="33"/>
      <c r="E24" s="33"/>
      <c r="F24" s="33"/>
      <c r="G24" s="19"/>
      <c r="H24" s="80"/>
      <c r="I24" s="80"/>
      <c r="J24" s="80"/>
      <c r="K24" s="80"/>
      <c r="L24" s="89"/>
      <c r="M24" s="80"/>
    </row>
    <row r="25" spans="1:13" ht="15" customHeight="1">
      <c r="A25" s="6"/>
      <c r="B25" s="9" t="s">
        <v>1</v>
      </c>
      <c r="C25" s="18"/>
      <c r="D25" s="66">
        <f>SUM(+D23+D22+D24)</f>
        <v>8.91</v>
      </c>
      <c r="E25" s="66">
        <f>SUM(+E23+E22+E24)</f>
        <v>7.83</v>
      </c>
      <c r="F25" s="66">
        <f>SUM(+F23+F22+F24)</f>
        <v>33.84</v>
      </c>
      <c r="G25" s="46">
        <f>SUM(G22:G23:G24)</f>
        <v>241.8</v>
      </c>
      <c r="H25" s="86">
        <f>SUM(+H23+H22+H24)</f>
        <v>0.11</v>
      </c>
      <c r="I25" s="86">
        <f>SUM(+I23+I22+I24)</f>
        <v>0.3</v>
      </c>
      <c r="J25" s="86">
        <f>SUM(+J23+J22+J24)</f>
        <v>1.05</v>
      </c>
      <c r="K25" s="86">
        <f>SUM(+K23+K22+K24)</f>
        <v>198</v>
      </c>
      <c r="L25" s="90"/>
      <c r="M25" s="86">
        <f>SUM(+M23+M22+M24)</f>
        <v>0.63</v>
      </c>
    </row>
    <row r="26" spans="1:13" ht="15.75" hidden="1">
      <c r="A26" s="6"/>
      <c r="B26" s="17"/>
      <c r="C26" s="29"/>
      <c r="D26" s="70"/>
      <c r="E26" s="70"/>
      <c r="F26" s="70"/>
      <c r="G26" s="54"/>
      <c r="H26" s="29"/>
      <c r="I26" s="29"/>
      <c r="J26" s="29"/>
      <c r="K26" s="29"/>
      <c r="L26" s="40"/>
      <c r="M26" s="29"/>
    </row>
    <row r="27" spans="1:13" ht="20.25" customHeight="1" hidden="1">
      <c r="A27" s="6"/>
      <c r="B27" s="63"/>
      <c r="C27" s="18"/>
      <c r="D27" s="33"/>
      <c r="E27" s="33"/>
      <c r="F27" s="33"/>
      <c r="G27" s="19"/>
      <c r="H27" s="80"/>
      <c r="I27" s="80"/>
      <c r="J27" s="80"/>
      <c r="K27" s="80"/>
      <c r="L27" s="89"/>
      <c r="M27" s="80"/>
    </row>
    <row r="28" spans="1:13" ht="15.75" hidden="1">
      <c r="A28" s="6"/>
      <c r="B28" s="13"/>
      <c r="C28" s="18"/>
      <c r="D28" s="33"/>
      <c r="E28" s="33"/>
      <c r="F28" s="33"/>
      <c r="G28" s="25"/>
      <c r="H28" s="80"/>
      <c r="I28" s="80"/>
      <c r="J28" s="80"/>
      <c r="K28" s="80"/>
      <c r="L28" s="80"/>
      <c r="M28" s="80"/>
    </row>
    <row r="29" spans="1:13" ht="10.5" customHeight="1" hidden="1">
      <c r="A29" s="6"/>
      <c r="B29" s="13"/>
      <c r="C29" s="18"/>
      <c r="D29" s="33"/>
      <c r="E29" s="33"/>
      <c r="F29" s="33"/>
      <c r="G29" s="19"/>
      <c r="H29" s="80"/>
      <c r="I29" s="80"/>
      <c r="J29" s="80"/>
      <c r="K29" s="80"/>
      <c r="L29" s="89"/>
      <c r="M29" s="80"/>
    </row>
    <row r="30" spans="1:13" ht="15.75" hidden="1">
      <c r="A30" s="6"/>
      <c r="B30" s="14" t="s">
        <v>1</v>
      </c>
      <c r="C30" s="55"/>
      <c r="D30" s="66">
        <f>SUM(+D29+D28+D27)</f>
        <v>0</v>
      </c>
      <c r="E30" s="66">
        <f>SUM(+E29+E28+E27)</f>
        <v>0</v>
      </c>
      <c r="F30" s="66">
        <f>SUM(+F29+F28+F27)</f>
        <v>0</v>
      </c>
      <c r="G30" s="46">
        <f>SUM(G27:G29)</f>
        <v>0</v>
      </c>
      <c r="H30" s="86">
        <f>SUM(+H29+H28+H27)</f>
        <v>0</v>
      </c>
      <c r="I30" s="86">
        <f>SUM(+I29+I28+I27)</f>
        <v>0</v>
      </c>
      <c r="J30" s="86">
        <f>SUM(+J29+J28+J27)</f>
        <v>0</v>
      </c>
      <c r="K30" s="86">
        <f>SUM(+K29+K28+K27)</f>
        <v>0</v>
      </c>
      <c r="L30" s="90"/>
      <c r="M30" s="86">
        <f>SUM(+M29+M28+M27)</f>
        <v>0</v>
      </c>
    </row>
    <row r="31" spans="1:15" ht="15.75">
      <c r="A31" s="6"/>
      <c r="B31" s="15" t="s">
        <v>5</v>
      </c>
      <c r="C31" s="34"/>
      <c r="D31" s="74">
        <f aca="true" t="shared" si="0" ref="D31:K31">SUM(+D30+D25+D20+D13+D11)</f>
        <v>36.98</v>
      </c>
      <c r="E31" s="74">
        <f t="shared" si="0"/>
        <v>55.08</v>
      </c>
      <c r="F31" s="75">
        <f t="shared" si="0"/>
        <v>181.58</v>
      </c>
      <c r="G31" s="59">
        <f t="shared" si="0"/>
        <v>1431.05</v>
      </c>
      <c r="H31" s="75">
        <f t="shared" si="0"/>
        <v>0.41000000000000003</v>
      </c>
      <c r="I31" s="75">
        <f t="shared" si="0"/>
        <v>0.74</v>
      </c>
      <c r="J31" s="75">
        <f t="shared" si="0"/>
        <v>27.480000000000004</v>
      </c>
      <c r="K31" s="91">
        <f t="shared" si="0"/>
        <v>553.62</v>
      </c>
      <c r="L31" s="91"/>
      <c r="M31" s="75">
        <f>SUM(+M30+M25+M20+M13+M11)</f>
        <v>9.04</v>
      </c>
      <c r="N31" s="22"/>
      <c r="O31" s="22"/>
    </row>
  </sheetData>
  <sheetProtection/>
  <mergeCells count="9">
    <mergeCell ref="A5:A6"/>
    <mergeCell ref="K5:M5"/>
    <mergeCell ref="B1:G1"/>
    <mergeCell ref="B4:F4"/>
    <mergeCell ref="H5:J5"/>
    <mergeCell ref="B5:B6"/>
    <mergeCell ref="C5:C6"/>
    <mergeCell ref="D5:F5"/>
    <mergeCell ref="G5:G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.25390625" style="0" customWidth="1"/>
    <col min="2" max="2" width="19.25390625" style="0" customWidth="1"/>
    <col min="3" max="3" width="7.00390625" style="0" customWidth="1"/>
    <col min="4" max="4" width="7.25390625" style="0" customWidth="1"/>
    <col min="5" max="6" width="6.625" style="0" customWidth="1"/>
    <col min="7" max="7" width="13.00390625" style="0" customWidth="1"/>
    <col min="8" max="8" width="6.125" style="0" customWidth="1"/>
    <col min="9" max="9" width="6.875" style="0" customWidth="1"/>
    <col min="10" max="10" width="8.125" style="0" customWidth="1"/>
    <col min="12" max="12" width="7.25390625" style="0" customWidth="1"/>
  </cols>
  <sheetData>
    <row r="1" spans="2:12" ht="15.75">
      <c r="B1" s="102" t="s">
        <v>30</v>
      </c>
      <c r="C1" s="103"/>
      <c r="D1" s="103"/>
      <c r="E1" s="103"/>
      <c r="F1" s="103"/>
      <c r="G1" s="103"/>
      <c r="H1" s="64"/>
      <c r="I1" s="64"/>
      <c r="J1" s="64"/>
      <c r="K1" s="64"/>
      <c r="L1" s="64"/>
    </row>
    <row r="2" spans="2:12" ht="15.75">
      <c r="B2" s="44" t="s">
        <v>16</v>
      </c>
      <c r="C2" s="45"/>
      <c r="D2" s="45"/>
      <c r="E2" s="45"/>
      <c r="F2" s="45"/>
      <c r="G2" s="45"/>
      <c r="H2" s="64"/>
      <c r="I2" s="64"/>
      <c r="J2" s="64"/>
      <c r="K2" s="64"/>
      <c r="L2" s="64"/>
    </row>
    <row r="3" spans="2:12" ht="14.25" customHeight="1">
      <c r="B3" s="44" t="s">
        <v>130</v>
      </c>
      <c r="C3" s="45"/>
      <c r="D3" s="45"/>
      <c r="E3" s="45"/>
      <c r="F3" s="45"/>
      <c r="G3" s="45"/>
      <c r="H3" s="64"/>
      <c r="I3" s="64"/>
      <c r="J3" s="64"/>
      <c r="K3" s="64"/>
      <c r="L3" s="64"/>
    </row>
    <row r="4" spans="2:12" ht="15.75" customHeight="1">
      <c r="B4" s="104" t="s">
        <v>71</v>
      </c>
      <c r="C4" s="105"/>
      <c r="D4" s="105"/>
      <c r="E4" s="105"/>
      <c r="F4" s="105"/>
      <c r="G4" s="45"/>
      <c r="H4" s="64"/>
      <c r="I4" s="64"/>
      <c r="J4" s="64"/>
      <c r="K4" s="64"/>
      <c r="L4" s="64"/>
    </row>
    <row r="5" spans="1:12" ht="31.5" customHeight="1">
      <c r="A5" s="117" t="s">
        <v>37</v>
      </c>
      <c r="B5" s="109" t="s">
        <v>17</v>
      </c>
      <c r="C5" s="113" t="s">
        <v>18</v>
      </c>
      <c r="D5" s="115" t="s">
        <v>19</v>
      </c>
      <c r="E5" s="115"/>
      <c r="F5" s="115"/>
      <c r="G5" s="113" t="s">
        <v>35</v>
      </c>
      <c r="H5" s="106" t="s">
        <v>21</v>
      </c>
      <c r="I5" s="107"/>
      <c r="J5" s="108"/>
      <c r="K5" s="106" t="s">
        <v>22</v>
      </c>
      <c r="L5" s="108"/>
    </row>
    <row r="6" spans="1:12" ht="35.25" customHeight="1">
      <c r="A6" s="118"/>
      <c r="B6" s="110"/>
      <c r="C6" s="114"/>
      <c r="D6" s="5" t="s">
        <v>10</v>
      </c>
      <c r="E6" s="5" t="s">
        <v>11</v>
      </c>
      <c r="F6" s="5" t="s">
        <v>12</v>
      </c>
      <c r="G6" s="115"/>
      <c r="H6" s="56" t="s">
        <v>23</v>
      </c>
      <c r="I6" s="56" t="s">
        <v>24</v>
      </c>
      <c r="J6" s="56" t="s">
        <v>25</v>
      </c>
      <c r="K6" s="56" t="s">
        <v>26</v>
      </c>
      <c r="L6" s="56" t="s">
        <v>27</v>
      </c>
    </row>
    <row r="7" spans="1:12" ht="15.75">
      <c r="A7" s="6"/>
      <c r="B7" s="16" t="s">
        <v>0</v>
      </c>
      <c r="C7" s="11"/>
      <c r="D7" s="36"/>
      <c r="E7" s="36"/>
      <c r="F7" s="36"/>
      <c r="G7" s="37"/>
      <c r="H7" s="26"/>
      <c r="I7" s="26"/>
      <c r="J7" s="26"/>
      <c r="K7" s="26"/>
      <c r="L7" s="26"/>
    </row>
    <row r="8" spans="1:12" ht="31.5">
      <c r="A8" s="6">
        <v>171</v>
      </c>
      <c r="B8" s="8" t="s">
        <v>61</v>
      </c>
      <c r="C8" s="18" t="s">
        <v>38</v>
      </c>
      <c r="D8" s="33">
        <v>4.28</v>
      </c>
      <c r="E8" s="33">
        <v>3.95</v>
      </c>
      <c r="F8" s="33">
        <v>14.24</v>
      </c>
      <c r="G8" s="25">
        <v>109.5</v>
      </c>
      <c r="H8" s="80">
        <v>0.06</v>
      </c>
      <c r="I8" s="80">
        <v>0.15</v>
      </c>
      <c r="J8" s="80">
        <v>0.69</v>
      </c>
      <c r="K8" s="80">
        <v>123.3</v>
      </c>
      <c r="L8" s="80">
        <v>0.27</v>
      </c>
    </row>
    <row r="9" spans="1:12" ht="30">
      <c r="A9" s="6">
        <v>513</v>
      </c>
      <c r="B9" s="98" t="s">
        <v>43</v>
      </c>
      <c r="C9" s="24">
        <v>150</v>
      </c>
      <c r="D9" s="24">
        <v>2.4</v>
      </c>
      <c r="E9" s="24">
        <v>2.02</v>
      </c>
      <c r="F9" s="24">
        <v>11.93</v>
      </c>
      <c r="G9" s="19">
        <v>59.25</v>
      </c>
      <c r="H9" s="80">
        <v>0.03</v>
      </c>
      <c r="I9" s="80">
        <v>0.12</v>
      </c>
      <c r="J9" s="80">
        <v>0.98</v>
      </c>
      <c r="K9" s="80">
        <v>94.5</v>
      </c>
      <c r="L9" s="80">
        <v>0.08</v>
      </c>
    </row>
    <row r="10" spans="1:12" ht="31.5">
      <c r="A10" s="6">
        <v>100</v>
      </c>
      <c r="B10" s="8" t="s">
        <v>81</v>
      </c>
      <c r="C10" s="97" t="s">
        <v>72</v>
      </c>
      <c r="D10" s="25">
        <v>1.4</v>
      </c>
      <c r="E10" s="25">
        <v>14.6</v>
      </c>
      <c r="F10" s="25">
        <v>8.75</v>
      </c>
      <c r="G10" s="24">
        <v>229.8</v>
      </c>
      <c r="H10" s="6">
        <v>0.02</v>
      </c>
      <c r="I10" s="6">
        <v>0.03</v>
      </c>
      <c r="J10" s="6">
        <v>0</v>
      </c>
      <c r="K10" s="6">
        <v>7</v>
      </c>
      <c r="L10" s="6">
        <v>0.35</v>
      </c>
    </row>
    <row r="11" spans="1:12" ht="15.75">
      <c r="A11" s="6"/>
      <c r="B11" s="9" t="s">
        <v>1</v>
      </c>
      <c r="C11" s="18"/>
      <c r="D11" s="66">
        <f>SUM(+D10+D9+D8)</f>
        <v>8.08</v>
      </c>
      <c r="E11" s="66">
        <f>SUM(+E10+E9+E8)</f>
        <v>20.57</v>
      </c>
      <c r="F11" s="66">
        <f>SUM(+F10+F9+F8)</f>
        <v>34.92</v>
      </c>
      <c r="G11" s="46">
        <f>SUM(+G8+G9+G10)</f>
        <v>398.55</v>
      </c>
      <c r="H11" s="86">
        <f>SUM(H8:H10)</f>
        <v>0.11</v>
      </c>
      <c r="I11" s="86">
        <f>SUM(I8:I10)</f>
        <v>0.30000000000000004</v>
      </c>
      <c r="J11" s="86">
        <f>SUM(J8:J10)</f>
        <v>1.67</v>
      </c>
      <c r="K11" s="86">
        <v>435.6</v>
      </c>
      <c r="L11" s="86">
        <f>SUM(L8:L10)</f>
        <v>0.7</v>
      </c>
    </row>
    <row r="12" spans="1:12" ht="15.75">
      <c r="A12" s="6"/>
      <c r="B12" s="16" t="s">
        <v>13</v>
      </c>
      <c r="C12" s="29"/>
      <c r="D12" s="70"/>
      <c r="E12" s="70"/>
      <c r="F12" s="70"/>
      <c r="G12" s="53"/>
      <c r="H12" s="29"/>
      <c r="I12" s="29"/>
      <c r="J12" s="29"/>
      <c r="K12" s="29"/>
      <c r="L12" s="29"/>
    </row>
    <row r="13" spans="1:12" ht="15.75">
      <c r="A13" s="6">
        <v>118</v>
      </c>
      <c r="B13" s="42" t="s">
        <v>7</v>
      </c>
      <c r="C13" s="49">
        <v>100</v>
      </c>
      <c r="D13" s="50">
        <v>0.4</v>
      </c>
      <c r="E13" s="50">
        <v>0.4</v>
      </c>
      <c r="F13" s="50">
        <v>9.8</v>
      </c>
      <c r="G13" s="51">
        <v>47</v>
      </c>
      <c r="H13" s="80">
        <v>0.03</v>
      </c>
      <c r="I13" s="6">
        <v>0.02</v>
      </c>
      <c r="J13" s="6">
        <v>10</v>
      </c>
      <c r="K13" s="6">
        <v>16</v>
      </c>
      <c r="L13" s="6">
        <v>2.2</v>
      </c>
    </row>
    <row r="14" spans="1:12" ht="15.75">
      <c r="A14" s="6"/>
      <c r="B14" s="17" t="s">
        <v>2</v>
      </c>
      <c r="C14" s="52"/>
      <c r="D14" s="69"/>
      <c r="E14" s="69"/>
      <c r="F14" s="69"/>
      <c r="G14" s="53"/>
      <c r="H14" s="29"/>
      <c r="I14" s="29"/>
      <c r="J14" s="29"/>
      <c r="K14" s="29"/>
      <c r="L14" s="29"/>
    </row>
    <row r="15" spans="1:12" ht="46.5" customHeight="1">
      <c r="A15" s="6">
        <v>17</v>
      </c>
      <c r="B15" s="8" t="s">
        <v>127</v>
      </c>
      <c r="C15" s="18" t="s">
        <v>44</v>
      </c>
      <c r="D15" s="33">
        <v>0.8</v>
      </c>
      <c r="E15" s="33">
        <v>5.05</v>
      </c>
      <c r="F15" s="33">
        <v>1.5</v>
      </c>
      <c r="G15" s="19">
        <v>54.5</v>
      </c>
      <c r="H15" s="80">
        <v>0.01</v>
      </c>
      <c r="I15" s="80">
        <v>0.01</v>
      </c>
      <c r="J15" s="80">
        <v>9.45</v>
      </c>
      <c r="K15" s="80">
        <v>21.5</v>
      </c>
      <c r="L15" s="80">
        <v>0.3</v>
      </c>
    </row>
    <row r="16" spans="1:12" ht="34.5" customHeight="1">
      <c r="A16" s="6">
        <v>149</v>
      </c>
      <c r="B16" s="8" t="s">
        <v>90</v>
      </c>
      <c r="C16" s="24">
        <v>150</v>
      </c>
      <c r="D16" s="33">
        <v>1.38</v>
      </c>
      <c r="E16" s="33">
        <v>2.55</v>
      </c>
      <c r="F16" s="33">
        <v>9.07</v>
      </c>
      <c r="G16" s="33">
        <v>64.8</v>
      </c>
      <c r="H16" s="80">
        <v>0.12</v>
      </c>
      <c r="I16" s="80">
        <v>0.04</v>
      </c>
      <c r="J16" s="80">
        <v>5.2</v>
      </c>
      <c r="K16" s="80">
        <v>11.4</v>
      </c>
      <c r="L16" s="80">
        <v>0.55</v>
      </c>
    </row>
    <row r="17" spans="1:12" ht="31.5">
      <c r="A17" s="6">
        <v>243</v>
      </c>
      <c r="B17" s="8" t="s">
        <v>66</v>
      </c>
      <c r="C17" s="18" t="s">
        <v>8</v>
      </c>
      <c r="D17" s="25">
        <v>5.7</v>
      </c>
      <c r="E17" s="33">
        <v>5.23</v>
      </c>
      <c r="F17" s="33">
        <v>24.72</v>
      </c>
      <c r="G17" s="33">
        <v>168.7</v>
      </c>
      <c r="H17" s="80">
        <v>0.14</v>
      </c>
      <c r="I17" s="80">
        <v>0.07</v>
      </c>
      <c r="J17" s="80">
        <v>0</v>
      </c>
      <c r="K17" s="80">
        <v>9.5</v>
      </c>
      <c r="L17" s="80">
        <v>3.03</v>
      </c>
    </row>
    <row r="18" spans="1:12" ht="15.75">
      <c r="A18" s="6">
        <v>351</v>
      </c>
      <c r="B18" s="8" t="s">
        <v>93</v>
      </c>
      <c r="C18" s="18" t="s">
        <v>52</v>
      </c>
      <c r="D18" s="25">
        <v>9.04</v>
      </c>
      <c r="E18" s="33">
        <v>1.37</v>
      </c>
      <c r="F18" s="33">
        <v>6.24</v>
      </c>
      <c r="G18" s="33">
        <v>73.45</v>
      </c>
      <c r="H18" s="80">
        <v>0.05</v>
      </c>
      <c r="I18" s="80">
        <v>0.07</v>
      </c>
      <c r="J18" s="80">
        <v>0.26</v>
      </c>
      <c r="K18" s="80">
        <v>22.75</v>
      </c>
      <c r="L18" s="80">
        <v>0.39</v>
      </c>
    </row>
    <row r="19" spans="1:12" ht="31.5" customHeight="1">
      <c r="A19" s="6">
        <v>527</v>
      </c>
      <c r="B19" s="8" t="s">
        <v>40</v>
      </c>
      <c r="C19" s="24">
        <v>150</v>
      </c>
      <c r="D19" s="25">
        <v>0.37</v>
      </c>
      <c r="E19" s="25">
        <v>0</v>
      </c>
      <c r="F19" s="25">
        <v>20.25</v>
      </c>
      <c r="G19" s="24">
        <v>82.5</v>
      </c>
      <c r="H19" s="80">
        <v>0.01</v>
      </c>
      <c r="I19" s="80">
        <v>0.01</v>
      </c>
      <c r="J19" s="80">
        <v>0.37</v>
      </c>
      <c r="K19" s="80">
        <v>21</v>
      </c>
      <c r="L19" s="80">
        <v>1.12</v>
      </c>
    </row>
    <row r="20" spans="1:12" ht="18.75" customHeight="1">
      <c r="A20" s="6">
        <v>114</v>
      </c>
      <c r="B20" s="8" t="s">
        <v>6</v>
      </c>
      <c r="C20" s="18" t="s">
        <v>44</v>
      </c>
      <c r="D20" s="33">
        <v>3.8</v>
      </c>
      <c r="E20" s="33">
        <v>0.4</v>
      </c>
      <c r="F20" s="33">
        <v>24.6</v>
      </c>
      <c r="G20" s="19">
        <v>117.5</v>
      </c>
      <c r="H20" s="80">
        <v>0.05</v>
      </c>
      <c r="I20" s="80">
        <v>0.02</v>
      </c>
      <c r="J20" s="80">
        <v>0</v>
      </c>
      <c r="K20" s="80">
        <v>10</v>
      </c>
      <c r="L20" s="80">
        <v>0.6</v>
      </c>
    </row>
    <row r="21" spans="1:12" ht="15.75">
      <c r="A21" s="6"/>
      <c r="B21" s="9" t="s">
        <v>1</v>
      </c>
      <c r="C21" s="18"/>
      <c r="D21" s="72">
        <f>SUM(+D20+D19+D17+D16+D15+D18)</f>
        <v>21.09</v>
      </c>
      <c r="E21" s="72">
        <f>SUM(+E20+E19+E17+E16+E15+E18)</f>
        <v>14.600000000000001</v>
      </c>
      <c r="F21" s="72">
        <f>SUM(+F20+F19+F17+F16+F15+F18)</f>
        <v>86.37999999999998</v>
      </c>
      <c r="G21" s="46">
        <f>SUM(G15:G20)</f>
        <v>561.45</v>
      </c>
      <c r="H21" s="86">
        <f>SUM(+H20+H19+H17+H16+H15+H18)</f>
        <v>0.38</v>
      </c>
      <c r="I21" s="86">
        <f>SUM(+I20+I19+I17+I16+I15+I18)</f>
        <v>0.22000000000000003</v>
      </c>
      <c r="J21" s="86">
        <f>SUM(+J20+J19+J17+J16+J15+J18)</f>
        <v>15.28</v>
      </c>
      <c r="K21" s="86">
        <f>SUM(+K20+K19+K17+K16+K15+K18)</f>
        <v>96.15</v>
      </c>
      <c r="L21" s="86">
        <f>SUM(+L20+L19+L17+L16+L15+L18)</f>
        <v>5.989999999999999</v>
      </c>
    </row>
    <row r="22" spans="1:12" ht="15.75">
      <c r="A22" s="6"/>
      <c r="B22" s="17" t="s">
        <v>3</v>
      </c>
      <c r="C22" s="29"/>
      <c r="D22" s="70"/>
      <c r="E22" s="70"/>
      <c r="F22" s="70"/>
      <c r="G22" s="54"/>
      <c r="H22" s="29"/>
      <c r="I22" s="29"/>
      <c r="J22" s="29"/>
      <c r="K22" s="29"/>
      <c r="L22" s="29"/>
    </row>
    <row r="23" spans="1:12" ht="37.5" customHeight="1">
      <c r="A23" s="6">
        <v>377</v>
      </c>
      <c r="B23" s="8" t="s">
        <v>128</v>
      </c>
      <c r="C23" s="18" t="s">
        <v>38</v>
      </c>
      <c r="D23" s="33">
        <v>12.75</v>
      </c>
      <c r="E23" s="33">
        <v>12.45</v>
      </c>
      <c r="F23" s="33">
        <v>6</v>
      </c>
      <c r="G23" s="25">
        <v>187.5</v>
      </c>
      <c r="H23" s="80">
        <v>0.06</v>
      </c>
      <c r="I23" s="80">
        <v>0.1</v>
      </c>
      <c r="J23" s="80">
        <v>18.6</v>
      </c>
      <c r="K23" s="80">
        <v>51</v>
      </c>
      <c r="L23" s="80">
        <v>2.25</v>
      </c>
    </row>
    <row r="24" spans="1:12" ht="22.5" customHeight="1">
      <c r="A24" s="6">
        <v>504</v>
      </c>
      <c r="B24" s="8" t="s">
        <v>41</v>
      </c>
      <c r="C24" s="24">
        <v>150</v>
      </c>
      <c r="D24" s="18" t="s">
        <v>73</v>
      </c>
      <c r="E24" s="18" t="s">
        <v>15</v>
      </c>
      <c r="F24" s="18" t="s">
        <v>74</v>
      </c>
      <c r="G24" s="25">
        <v>45.75</v>
      </c>
      <c r="H24" s="6">
        <v>0</v>
      </c>
      <c r="I24" s="6">
        <v>0</v>
      </c>
      <c r="J24" s="6">
        <v>2.1</v>
      </c>
      <c r="K24" s="6">
        <v>10.65</v>
      </c>
      <c r="L24" s="6">
        <v>0.3</v>
      </c>
    </row>
    <row r="25" spans="1:12" ht="23.25" customHeight="1">
      <c r="A25" s="6">
        <v>609</v>
      </c>
      <c r="B25" s="8" t="s">
        <v>92</v>
      </c>
      <c r="C25" s="18" t="s">
        <v>70</v>
      </c>
      <c r="D25" s="33">
        <v>3</v>
      </c>
      <c r="E25" s="33">
        <v>3.92</v>
      </c>
      <c r="F25" s="33">
        <v>29.8</v>
      </c>
      <c r="G25" s="19">
        <v>166.8</v>
      </c>
      <c r="H25" s="80">
        <v>0.03</v>
      </c>
      <c r="I25" s="80">
        <v>0.02</v>
      </c>
      <c r="J25" s="80">
        <v>0</v>
      </c>
      <c r="K25" s="80">
        <v>11.6</v>
      </c>
      <c r="L25" s="80">
        <v>0.84</v>
      </c>
    </row>
    <row r="26" spans="1:12" ht="20.25" customHeight="1">
      <c r="A26" s="6"/>
      <c r="B26" s="8"/>
      <c r="C26" s="49"/>
      <c r="D26" s="50"/>
      <c r="E26" s="50"/>
      <c r="F26" s="50"/>
      <c r="G26" s="51"/>
      <c r="H26" s="80"/>
      <c r="I26" s="6"/>
      <c r="J26" s="6"/>
      <c r="K26" s="6"/>
      <c r="L26" s="6"/>
    </row>
    <row r="27" spans="1:12" ht="15" customHeight="1">
      <c r="A27" s="6">
        <v>2</v>
      </c>
      <c r="B27" s="9" t="s">
        <v>1</v>
      </c>
      <c r="C27" s="18"/>
      <c r="D27" s="72">
        <f>SUM(+D24+D23+D25+D26)</f>
        <v>15.82</v>
      </c>
      <c r="E27" s="72">
        <f>SUM(+E24+E23+E25+E26)</f>
        <v>16.369999999999997</v>
      </c>
      <c r="F27" s="72">
        <f>SUM(+F24+F23+F25+F26)</f>
        <v>47.2</v>
      </c>
      <c r="G27" s="46">
        <f>SUM(G23:G24:G25:G26)</f>
        <v>400.05</v>
      </c>
      <c r="H27" s="86">
        <f>SUM(H23:H25:H26)</f>
        <v>0.09</v>
      </c>
      <c r="I27" s="86">
        <f>SUM(I23:I25:I26)</f>
        <v>0.12000000000000001</v>
      </c>
      <c r="J27" s="86">
        <f>SUM(J23:J25:J26)</f>
        <v>20.700000000000003</v>
      </c>
      <c r="K27" s="86">
        <f>SUM(K23:K25:K26)</f>
        <v>73.25</v>
      </c>
      <c r="L27" s="86">
        <f>SUM(L23:L25:L26)</f>
        <v>3.3899999999999997</v>
      </c>
    </row>
    <row r="28" spans="1:12" ht="13.5" customHeight="1" hidden="1">
      <c r="A28" s="6"/>
      <c r="B28" s="17"/>
      <c r="C28" s="29"/>
      <c r="D28" s="70"/>
      <c r="E28" s="70"/>
      <c r="F28" s="70"/>
      <c r="G28" s="54"/>
      <c r="H28" s="29"/>
      <c r="I28" s="29"/>
      <c r="J28" s="29"/>
      <c r="K28" s="29"/>
      <c r="L28" s="29"/>
    </row>
    <row r="29" spans="1:12" ht="32.25" customHeight="1" hidden="1">
      <c r="A29" s="6"/>
      <c r="B29" s="8"/>
      <c r="C29" s="18"/>
      <c r="D29" s="33"/>
      <c r="E29" s="33"/>
      <c r="F29" s="33"/>
      <c r="G29" s="19"/>
      <c r="H29" s="80"/>
      <c r="I29" s="80"/>
      <c r="J29" s="80"/>
      <c r="K29" s="80"/>
      <c r="L29" s="80"/>
    </row>
    <row r="30" spans="1:12" ht="30" customHeight="1" hidden="1">
      <c r="A30" s="6"/>
      <c r="B30" s="13"/>
      <c r="C30" s="24"/>
      <c r="D30" s="33"/>
      <c r="E30" s="33"/>
      <c r="F30" s="25"/>
      <c r="G30" s="25"/>
      <c r="H30" s="80"/>
      <c r="I30" s="80"/>
      <c r="J30" s="80"/>
      <c r="K30" s="80"/>
      <c r="L30" s="80"/>
    </row>
    <row r="31" spans="1:12" ht="15.75" hidden="1">
      <c r="A31" s="6"/>
      <c r="B31" s="13"/>
      <c r="C31" s="18"/>
      <c r="D31" s="33"/>
      <c r="E31" s="33"/>
      <c r="F31" s="33"/>
      <c r="G31" s="19"/>
      <c r="H31" s="80"/>
      <c r="I31" s="80"/>
      <c r="J31" s="80"/>
      <c r="K31" s="80"/>
      <c r="L31" s="80"/>
    </row>
    <row r="32" spans="1:12" ht="15.75" hidden="1">
      <c r="A32" s="6"/>
      <c r="B32" s="14" t="s">
        <v>1</v>
      </c>
      <c r="C32" s="55"/>
      <c r="D32" s="66">
        <f>SUM(+D31+D30+D29)</f>
        <v>0</v>
      </c>
      <c r="E32" s="66">
        <f>SUM(+E31+E30+E29)</f>
        <v>0</v>
      </c>
      <c r="F32" s="66">
        <f>SUM(+F31+F30+F29)</f>
        <v>0</v>
      </c>
      <c r="G32" s="46">
        <f>SUM(G29:G31)</f>
        <v>0</v>
      </c>
      <c r="H32" s="86">
        <f>SUM(+H31+H30+H29)</f>
        <v>0</v>
      </c>
      <c r="I32" s="86">
        <f>SUM(+I31+I30+I29)</f>
        <v>0</v>
      </c>
      <c r="J32" s="86">
        <f>SUM(+J31+J30+J29)</f>
        <v>0</v>
      </c>
      <c r="K32" s="86">
        <f>SUM(+K31+K30+K29)</f>
        <v>0</v>
      </c>
      <c r="L32" s="86">
        <f>SUM(+L31+L30+L29)</f>
        <v>0</v>
      </c>
    </row>
    <row r="33" spans="1:12" ht="15.75">
      <c r="A33" s="6"/>
      <c r="B33" s="15" t="s">
        <v>5</v>
      </c>
      <c r="C33" s="34"/>
      <c r="D33" s="74">
        <f aca="true" t="shared" si="0" ref="D33:J33">SUM(+D32+D27+D21+D13+D11)</f>
        <v>45.38999999999999</v>
      </c>
      <c r="E33" s="74">
        <f t="shared" si="0"/>
        <v>51.94</v>
      </c>
      <c r="F33" s="74">
        <f t="shared" si="0"/>
        <v>178.3</v>
      </c>
      <c r="G33" s="59">
        <f t="shared" si="0"/>
        <v>1407.05</v>
      </c>
      <c r="H33" s="75">
        <f t="shared" si="0"/>
        <v>0.61</v>
      </c>
      <c r="I33" s="75">
        <f t="shared" si="0"/>
        <v>0.6600000000000001</v>
      </c>
      <c r="J33" s="75">
        <f t="shared" si="0"/>
        <v>47.650000000000006</v>
      </c>
      <c r="K33" s="75">
        <f>SUM(+K32+K28+K21+K13+K11)</f>
        <v>547.75</v>
      </c>
      <c r="L33" s="75">
        <f>SUM(+L32+L27+L21+L13+L11)</f>
        <v>12.279999999999998</v>
      </c>
    </row>
    <row r="34" spans="2:12" ht="15.75">
      <c r="B34" s="4"/>
      <c r="C34" s="4"/>
      <c r="D34" s="4"/>
      <c r="E34" s="4"/>
      <c r="F34" s="4"/>
      <c r="G34" s="4"/>
      <c r="H34" s="30"/>
      <c r="I34" s="30"/>
      <c r="J34" s="30"/>
      <c r="K34" s="31"/>
      <c r="L34" s="31"/>
    </row>
  </sheetData>
  <sheetProtection/>
  <mergeCells count="9">
    <mergeCell ref="A5:A6"/>
    <mergeCell ref="B1:G1"/>
    <mergeCell ref="B4:F4"/>
    <mergeCell ref="H5:J5"/>
    <mergeCell ref="K5:L5"/>
    <mergeCell ref="B5:B6"/>
    <mergeCell ref="C5:C6"/>
    <mergeCell ref="D5:F5"/>
    <mergeCell ref="G5:G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8.125" style="0" customWidth="1"/>
    <col min="4" max="4" width="6.625" style="0" customWidth="1"/>
    <col min="5" max="5" width="6.875" style="0" customWidth="1"/>
    <col min="6" max="6" width="7.25390625" style="0" customWidth="1"/>
    <col min="7" max="7" width="12.125" style="0" customWidth="1"/>
    <col min="8" max="8" width="6.125" style="0" customWidth="1"/>
    <col min="9" max="9" width="5.25390625" style="0" customWidth="1"/>
    <col min="10" max="10" width="6.00390625" style="0" customWidth="1"/>
    <col min="11" max="11" width="8.25390625" style="0" customWidth="1"/>
    <col min="12" max="12" width="7.25390625" style="0" customWidth="1"/>
  </cols>
  <sheetData>
    <row r="1" spans="2:12" ht="15.75">
      <c r="B1" s="102" t="s">
        <v>29</v>
      </c>
      <c r="C1" s="103"/>
      <c r="D1" s="103"/>
      <c r="E1" s="103"/>
      <c r="F1" s="103"/>
      <c r="G1" s="103"/>
      <c r="H1" s="64"/>
      <c r="I1" s="64"/>
      <c r="J1" s="64"/>
      <c r="K1" s="64"/>
      <c r="L1" s="64"/>
    </row>
    <row r="2" spans="2:12" ht="15.75">
      <c r="B2" s="44" t="s">
        <v>16</v>
      </c>
      <c r="C2" s="45"/>
      <c r="D2" s="45"/>
      <c r="E2" s="45"/>
      <c r="F2" s="45"/>
      <c r="G2" s="45"/>
      <c r="H2" s="64"/>
      <c r="I2" s="64"/>
      <c r="J2" s="64"/>
      <c r="K2" s="64"/>
      <c r="L2" s="64"/>
    </row>
    <row r="3" spans="2:12" ht="15.75">
      <c r="B3" s="44" t="s">
        <v>130</v>
      </c>
      <c r="C3" s="45"/>
      <c r="D3" s="45"/>
      <c r="E3" s="45"/>
      <c r="F3" s="45"/>
      <c r="G3" s="45"/>
      <c r="H3" s="64"/>
      <c r="I3" s="64"/>
      <c r="J3" s="64"/>
      <c r="K3" s="64"/>
      <c r="L3" s="64"/>
    </row>
    <row r="4" spans="2:12" ht="15.75" customHeight="1">
      <c r="B4" s="104" t="s">
        <v>71</v>
      </c>
      <c r="C4" s="105"/>
      <c r="D4" s="105"/>
      <c r="E4" s="105"/>
      <c r="F4" s="105"/>
      <c r="G4" s="45"/>
      <c r="H4" s="64"/>
      <c r="I4" s="64"/>
      <c r="J4" s="64"/>
      <c r="K4" s="64"/>
      <c r="L4" s="64"/>
    </row>
    <row r="5" spans="2:12" ht="6.75" customHeight="1">
      <c r="B5" s="119"/>
      <c r="C5" s="119"/>
      <c r="D5" s="119"/>
      <c r="E5" s="119"/>
      <c r="F5" s="119"/>
      <c r="G5" s="119"/>
      <c r="H5" s="64"/>
      <c r="I5" s="64"/>
      <c r="J5" s="64"/>
      <c r="K5" s="64"/>
      <c r="L5" s="64"/>
    </row>
    <row r="6" spans="1:12" ht="31.5" customHeight="1">
      <c r="A6" s="117" t="s">
        <v>37</v>
      </c>
      <c r="B6" s="109" t="s">
        <v>17</v>
      </c>
      <c r="C6" s="113" t="s">
        <v>18</v>
      </c>
      <c r="D6" s="115" t="s">
        <v>19</v>
      </c>
      <c r="E6" s="115"/>
      <c r="F6" s="115"/>
      <c r="G6" s="113" t="s">
        <v>20</v>
      </c>
      <c r="H6" s="106" t="s">
        <v>21</v>
      </c>
      <c r="I6" s="107"/>
      <c r="J6" s="108"/>
      <c r="K6" s="106" t="s">
        <v>22</v>
      </c>
      <c r="L6" s="108"/>
    </row>
    <row r="7" spans="1:12" ht="30.75" customHeight="1">
      <c r="A7" s="118"/>
      <c r="B7" s="110"/>
      <c r="C7" s="114"/>
      <c r="D7" s="5" t="s">
        <v>10</v>
      </c>
      <c r="E7" s="5" t="s">
        <v>11</v>
      </c>
      <c r="F7" s="5" t="s">
        <v>12</v>
      </c>
      <c r="G7" s="115"/>
      <c r="H7" s="56" t="s">
        <v>23</v>
      </c>
      <c r="I7" s="56" t="s">
        <v>24</v>
      </c>
      <c r="J7" s="56" t="s">
        <v>25</v>
      </c>
      <c r="K7" s="56" t="s">
        <v>26</v>
      </c>
      <c r="L7" s="56" t="s">
        <v>27</v>
      </c>
    </row>
    <row r="8" spans="1:12" ht="15.75">
      <c r="A8" s="6"/>
      <c r="B8" s="16" t="s">
        <v>0</v>
      </c>
      <c r="C8" s="26"/>
      <c r="D8" s="36"/>
      <c r="E8" s="36"/>
      <c r="F8" s="36"/>
      <c r="G8" s="65"/>
      <c r="H8" s="26"/>
      <c r="I8" s="26"/>
      <c r="J8" s="26"/>
      <c r="K8" s="26"/>
      <c r="L8" s="26"/>
    </row>
    <row r="9" spans="1:13" ht="30.75" customHeight="1">
      <c r="A9" s="6">
        <v>272</v>
      </c>
      <c r="B9" s="8" t="s">
        <v>68</v>
      </c>
      <c r="C9" s="24">
        <v>150</v>
      </c>
      <c r="D9" s="25">
        <v>5.37</v>
      </c>
      <c r="E9" s="33">
        <v>7.05</v>
      </c>
      <c r="F9" s="88">
        <v>21.6</v>
      </c>
      <c r="G9" s="25">
        <v>171.3</v>
      </c>
      <c r="H9" s="80">
        <v>0.13</v>
      </c>
      <c r="I9" s="80">
        <v>0.15</v>
      </c>
      <c r="J9" s="80">
        <v>1.16</v>
      </c>
      <c r="K9" s="80">
        <v>117.6</v>
      </c>
      <c r="L9" s="80">
        <v>0.93</v>
      </c>
      <c r="M9" s="99"/>
    </row>
    <row r="10" spans="1:12" ht="22.5" customHeight="1">
      <c r="A10" s="6">
        <v>508</v>
      </c>
      <c r="B10" s="8" t="s">
        <v>49</v>
      </c>
      <c r="C10" s="24">
        <v>150</v>
      </c>
      <c r="D10" s="24">
        <v>2.7</v>
      </c>
      <c r="E10" s="24">
        <v>2.47</v>
      </c>
      <c r="F10" s="24">
        <v>18.75</v>
      </c>
      <c r="G10" s="19">
        <v>108</v>
      </c>
      <c r="H10" s="80">
        <v>0.03</v>
      </c>
      <c r="I10" s="6">
        <v>0.12</v>
      </c>
      <c r="J10" s="80">
        <v>0.97</v>
      </c>
      <c r="K10" s="6">
        <v>93</v>
      </c>
      <c r="L10" s="6">
        <v>0.6</v>
      </c>
    </row>
    <row r="11" spans="1:12" ht="15.75">
      <c r="A11" s="6">
        <v>96</v>
      </c>
      <c r="B11" s="98" t="s">
        <v>83</v>
      </c>
      <c r="C11" s="18" t="s">
        <v>76</v>
      </c>
      <c r="D11" s="33">
        <v>5.95</v>
      </c>
      <c r="E11" s="33">
        <v>8.44</v>
      </c>
      <c r="F11" s="33">
        <v>8.8</v>
      </c>
      <c r="G11" s="19">
        <v>136</v>
      </c>
      <c r="H11" s="80">
        <v>0.03</v>
      </c>
      <c r="I11" s="80">
        <v>0.07</v>
      </c>
      <c r="J11" s="80">
        <v>0.09</v>
      </c>
      <c r="K11" s="80">
        <v>164.4</v>
      </c>
      <c r="L11" s="80">
        <v>0.35</v>
      </c>
    </row>
    <row r="12" spans="1:12" ht="15.75">
      <c r="A12" s="6"/>
      <c r="B12" s="9" t="s">
        <v>1</v>
      </c>
      <c r="C12" s="18"/>
      <c r="D12" s="66">
        <f>SUM(+D11+D10+D9)</f>
        <v>14.02</v>
      </c>
      <c r="E12" s="66">
        <f>SUM(+E11+E10+E9)</f>
        <v>17.96</v>
      </c>
      <c r="F12" s="66">
        <f>SUM(+F11+F10+F9)</f>
        <v>49.150000000000006</v>
      </c>
      <c r="G12" s="46">
        <f>SUM(G9:G11)</f>
        <v>415.3</v>
      </c>
      <c r="H12" s="86">
        <f>SUM(+H11+H10+H9)</f>
        <v>0.19</v>
      </c>
      <c r="I12" s="86">
        <f>SUM(I9:I11)</f>
        <v>0.34</v>
      </c>
      <c r="J12" s="86">
        <f>SUM(J9:J11)</f>
        <v>2.2199999999999998</v>
      </c>
      <c r="K12" s="86">
        <f>SUM(K9:K11)</f>
        <v>375</v>
      </c>
      <c r="L12" s="86">
        <f>SUM(L9:L11)</f>
        <v>1.88</v>
      </c>
    </row>
    <row r="13" spans="1:12" ht="15.75">
      <c r="A13" s="6"/>
      <c r="B13" s="16" t="s">
        <v>13</v>
      </c>
      <c r="C13" s="26"/>
      <c r="D13" s="70"/>
      <c r="E13" s="70"/>
      <c r="F13" s="70"/>
      <c r="G13" s="57"/>
      <c r="H13" s="84"/>
      <c r="I13" s="84"/>
      <c r="J13" s="84"/>
      <c r="K13" s="84"/>
      <c r="L13" s="84"/>
    </row>
    <row r="14" spans="1:12" ht="15.75">
      <c r="A14" s="6">
        <v>118</v>
      </c>
      <c r="B14" s="12" t="s">
        <v>53</v>
      </c>
      <c r="C14" s="49">
        <v>100</v>
      </c>
      <c r="D14" s="68">
        <v>1.5</v>
      </c>
      <c r="E14" s="68">
        <v>0.5</v>
      </c>
      <c r="F14" s="68">
        <v>21</v>
      </c>
      <c r="G14" s="51">
        <v>96</v>
      </c>
      <c r="H14" s="6">
        <v>0.04</v>
      </c>
      <c r="I14" s="6">
        <v>0.05</v>
      </c>
      <c r="J14" s="6">
        <v>10</v>
      </c>
      <c r="K14" s="6">
        <v>8</v>
      </c>
      <c r="L14" s="6">
        <v>0.6</v>
      </c>
    </row>
    <row r="15" spans="1:12" ht="15.75">
      <c r="A15" s="6"/>
      <c r="B15" s="17" t="s">
        <v>2</v>
      </c>
      <c r="C15" s="52"/>
      <c r="D15" s="69"/>
      <c r="E15" s="69"/>
      <c r="F15" s="69"/>
      <c r="G15" s="53"/>
      <c r="H15" s="84"/>
      <c r="I15" s="84"/>
      <c r="J15" s="84"/>
      <c r="K15" s="84"/>
      <c r="L15" s="84"/>
    </row>
    <row r="16" spans="1:13" ht="31.5" customHeight="1">
      <c r="A16" s="6">
        <v>160</v>
      </c>
      <c r="B16" s="8" t="s">
        <v>117</v>
      </c>
      <c r="C16" s="18" t="s">
        <v>38</v>
      </c>
      <c r="D16" s="33">
        <v>1.28</v>
      </c>
      <c r="E16" s="33">
        <v>3.06</v>
      </c>
      <c r="F16" s="33">
        <v>8.73</v>
      </c>
      <c r="G16" s="19">
        <v>67.5</v>
      </c>
      <c r="H16" s="80">
        <v>0.03</v>
      </c>
      <c r="I16" s="80">
        <v>0.02</v>
      </c>
      <c r="J16" s="80">
        <v>5.97</v>
      </c>
      <c r="K16" s="80">
        <v>15.75</v>
      </c>
      <c r="L16" s="80">
        <v>0.44</v>
      </c>
      <c r="M16" s="32"/>
    </row>
    <row r="17" spans="1:12" ht="33" customHeight="1">
      <c r="A17" s="6">
        <v>196</v>
      </c>
      <c r="B17" s="8" t="s">
        <v>54</v>
      </c>
      <c r="C17" s="18" t="s">
        <v>8</v>
      </c>
      <c r="D17" s="33">
        <v>2.2</v>
      </c>
      <c r="E17" s="33">
        <v>6.6</v>
      </c>
      <c r="F17" s="33">
        <v>9.1</v>
      </c>
      <c r="G17" s="19">
        <v>104.5</v>
      </c>
      <c r="H17" s="80">
        <v>0.02</v>
      </c>
      <c r="I17" s="80">
        <v>0.07</v>
      </c>
      <c r="J17" s="80">
        <v>8.55</v>
      </c>
      <c r="K17" s="80">
        <v>56</v>
      </c>
      <c r="L17" s="80">
        <v>1.45</v>
      </c>
    </row>
    <row r="18" spans="1:12" ht="51" customHeight="1">
      <c r="A18" s="6">
        <v>395</v>
      </c>
      <c r="B18" s="8" t="s">
        <v>55</v>
      </c>
      <c r="C18" s="24">
        <v>65</v>
      </c>
      <c r="D18" s="25">
        <v>6.18</v>
      </c>
      <c r="E18" s="25">
        <v>9.95</v>
      </c>
      <c r="F18" s="25">
        <v>7.41</v>
      </c>
      <c r="G18" s="24">
        <v>143.65</v>
      </c>
      <c r="H18" s="80">
        <v>0.03</v>
      </c>
      <c r="I18" s="80">
        <v>0.08</v>
      </c>
      <c r="J18" s="80">
        <v>0.52</v>
      </c>
      <c r="K18" s="80">
        <v>13.65</v>
      </c>
      <c r="L18" s="80">
        <v>0.98</v>
      </c>
    </row>
    <row r="19" spans="1:12" ht="24" customHeight="1">
      <c r="A19" s="6">
        <v>527</v>
      </c>
      <c r="B19" s="8" t="s">
        <v>46</v>
      </c>
      <c r="C19" s="24">
        <v>150</v>
      </c>
      <c r="D19" s="25">
        <v>0.38</v>
      </c>
      <c r="E19" s="25">
        <v>0</v>
      </c>
      <c r="F19" s="25">
        <v>20.25</v>
      </c>
      <c r="G19" s="24">
        <v>82.5</v>
      </c>
      <c r="H19" s="80">
        <v>0.01</v>
      </c>
      <c r="I19" s="80">
        <v>0.01</v>
      </c>
      <c r="J19" s="80">
        <v>0.38</v>
      </c>
      <c r="K19" s="80">
        <v>21</v>
      </c>
      <c r="L19" s="80">
        <v>1.13</v>
      </c>
    </row>
    <row r="20" spans="1:12" ht="15.75">
      <c r="A20" s="6">
        <v>114</v>
      </c>
      <c r="B20" s="8" t="s">
        <v>6</v>
      </c>
      <c r="C20" s="18" t="s">
        <v>44</v>
      </c>
      <c r="D20" s="33">
        <v>3.8</v>
      </c>
      <c r="E20" s="33">
        <v>0.4</v>
      </c>
      <c r="F20" s="33">
        <v>24.6</v>
      </c>
      <c r="G20" s="19">
        <v>117.5</v>
      </c>
      <c r="H20" s="80">
        <v>0.05</v>
      </c>
      <c r="I20" s="80">
        <v>0.02</v>
      </c>
      <c r="J20" s="80">
        <v>0</v>
      </c>
      <c r="K20" s="80">
        <v>10</v>
      </c>
      <c r="L20" s="80">
        <v>0.6</v>
      </c>
    </row>
    <row r="21" spans="1:12" ht="15.75">
      <c r="A21" s="6"/>
      <c r="B21" s="9" t="s">
        <v>1</v>
      </c>
      <c r="C21" s="18"/>
      <c r="D21" s="72">
        <f>SUM(+D20+D19+D18+D17+D16)</f>
        <v>13.839999999999998</v>
      </c>
      <c r="E21" s="66">
        <f>SUM(+E20+E19+E18+E17+E16)</f>
        <v>20.009999999999998</v>
      </c>
      <c r="F21" s="66">
        <f>SUM(+F20+F19+F18+F17+F16)</f>
        <v>70.09</v>
      </c>
      <c r="G21" s="46">
        <f>SUM(G16:G20)</f>
        <v>515.65</v>
      </c>
      <c r="H21" s="86">
        <f>SUM(H20+H19+H18+H17+H16)</f>
        <v>0.14</v>
      </c>
      <c r="I21" s="86">
        <f>SUM(+I20+I19+I18+I17+I16)</f>
        <v>0.19999999999999998</v>
      </c>
      <c r="J21" s="86">
        <f>SUM(+J20+J19+J18+J17+J16)</f>
        <v>15.420000000000002</v>
      </c>
      <c r="K21" s="86">
        <f>SUM(+K20+K19+K18+K17+K16)</f>
        <v>116.4</v>
      </c>
      <c r="L21" s="86">
        <f>SUM(+L20+L19+L18+L17+L16)</f>
        <v>4.6000000000000005</v>
      </c>
    </row>
    <row r="22" spans="1:12" ht="15.75">
      <c r="A22" s="6"/>
      <c r="B22" s="17" t="s">
        <v>3</v>
      </c>
      <c r="C22" s="29"/>
      <c r="D22" s="70"/>
      <c r="E22" s="70"/>
      <c r="F22" s="70"/>
      <c r="G22" s="54"/>
      <c r="H22" s="84"/>
      <c r="I22" s="84"/>
      <c r="J22" s="84"/>
      <c r="K22" s="84"/>
      <c r="L22" s="84"/>
    </row>
    <row r="23" spans="1:12" ht="33" customHeight="1">
      <c r="A23" s="6">
        <v>592</v>
      </c>
      <c r="B23" s="8" t="s">
        <v>91</v>
      </c>
      <c r="C23" s="18" t="s">
        <v>9</v>
      </c>
      <c r="D23" s="33">
        <v>6</v>
      </c>
      <c r="E23" s="33">
        <v>3.9</v>
      </c>
      <c r="F23" s="33">
        <v>49.4</v>
      </c>
      <c r="G23" s="25">
        <v>257</v>
      </c>
      <c r="H23" s="80">
        <v>0.07</v>
      </c>
      <c r="I23" s="80">
        <v>0.05</v>
      </c>
      <c r="J23" s="80">
        <v>0.1</v>
      </c>
      <c r="K23" s="80">
        <v>15</v>
      </c>
      <c r="L23" s="80">
        <v>0.9</v>
      </c>
    </row>
    <row r="24" spans="1:12" ht="15.75">
      <c r="A24" s="6">
        <v>534</v>
      </c>
      <c r="B24" s="8" t="s">
        <v>87</v>
      </c>
      <c r="C24" s="18" t="s">
        <v>38</v>
      </c>
      <c r="D24" s="33">
        <v>4.35</v>
      </c>
      <c r="E24" s="33">
        <v>3.75</v>
      </c>
      <c r="F24" s="33">
        <v>7.2</v>
      </c>
      <c r="G24" s="19">
        <v>79.5</v>
      </c>
      <c r="H24" s="80">
        <v>0.06</v>
      </c>
      <c r="I24" s="80">
        <v>0.02</v>
      </c>
      <c r="J24" s="80">
        <v>1.95</v>
      </c>
      <c r="K24" s="80">
        <v>180</v>
      </c>
      <c r="L24" s="80">
        <v>0.15</v>
      </c>
    </row>
    <row r="25" spans="1:12" ht="15.75">
      <c r="A25" s="6"/>
      <c r="B25" s="8"/>
      <c r="C25" s="18"/>
      <c r="D25" s="33"/>
      <c r="E25" s="33"/>
      <c r="F25" s="33"/>
      <c r="G25" s="19"/>
      <c r="H25" s="80"/>
      <c r="I25" s="80"/>
      <c r="J25" s="80"/>
      <c r="K25" s="80"/>
      <c r="L25" s="80"/>
    </row>
    <row r="26" spans="1:12" ht="15.75">
      <c r="A26" s="6"/>
      <c r="B26" s="9" t="s">
        <v>1</v>
      </c>
      <c r="C26" s="18"/>
      <c r="D26" s="66">
        <f>SUM(+D25+D24+D23)</f>
        <v>10.35</v>
      </c>
      <c r="E26" s="66">
        <f>SUM(+E25+E24+E23)</f>
        <v>7.65</v>
      </c>
      <c r="F26" s="72">
        <f>SUM(+F25+F24+F23)</f>
        <v>56.6</v>
      </c>
      <c r="G26" s="46">
        <f>SUM(G23:G25)</f>
        <v>336.5</v>
      </c>
      <c r="H26" s="86">
        <f>SUM(+H25+H24+H23)</f>
        <v>0.13</v>
      </c>
      <c r="I26" s="86">
        <f>SUM(+I25+I24+I23)</f>
        <v>0.07</v>
      </c>
      <c r="J26" s="86">
        <f>SUM(+J25+J24+J23)</f>
        <v>2.05</v>
      </c>
      <c r="K26" s="86">
        <f>SUM(+K25+K24+K23)</f>
        <v>195</v>
      </c>
      <c r="L26" s="86">
        <f>SUM(+L25+L24+L23)</f>
        <v>1.05</v>
      </c>
    </row>
    <row r="27" spans="1:12" ht="15.75" hidden="1">
      <c r="A27" s="6"/>
      <c r="B27" s="17"/>
      <c r="C27" s="29"/>
      <c r="D27" s="70"/>
      <c r="E27" s="70"/>
      <c r="F27" s="70"/>
      <c r="G27" s="54"/>
      <c r="H27" s="84"/>
      <c r="I27" s="84"/>
      <c r="J27" s="84"/>
      <c r="K27" s="84"/>
      <c r="L27" s="84"/>
    </row>
    <row r="28" spans="1:12" ht="15.75" hidden="1">
      <c r="A28" s="6"/>
      <c r="B28" s="13"/>
      <c r="C28" s="18"/>
      <c r="D28" s="25"/>
      <c r="E28" s="33"/>
      <c r="F28" s="33"/>
      <c r="G28" s="19"/>
      <c r="H28" s="80"/>
      <c r="I28" s="80"/>
      <c r="J28" s="80"/>
      <c r="K28" s="80"/>
      <c r="L28" s="80"/>
    </row>
    <row r="29" spans="1:12" ht="15.75" hidden="1">
      <c r="A29" s="6"/>
      <c r="B29" s="13"/>
      <c r="C29" s="18"/>
      <c r="D29" s="33"/>
      <c r="E29" s="33"/>
      <c r="F29" s="33"/>
      <c r="G29" s="25"/>
      <c r="H29" s="80"/>
      <c r="I29" s="80"/>
      <c r="J29" s="80"/>
      <c r="K29" s="80"/>
      <c r="L29" s="80"/>
    </row>
    <row r="30" spans="1:12" ht="15.75" hidden="1">
      <c r="A30" s="6"/>
      <c r="B30" s="13"/>
      <c r="C30" s="24"/>
      <c r="D30" s="33"/>
      <c r="E30" s="33"/>
      <c r="F30" s="33"/>
      <c r="G30" s="24"/>
      <c r="H30" s="80"/>
      <c r="I30" s="80"/>
      <c r="J30" s="80"/>
      <c r="K30" s="80"/>
      <c r="L30" s="80"/>
    </row>
    <row r="31" spans="1:12" ht="15.75" hidden="1">
      <c r="A31" s="6"/>
      <c r="B31" s="14" t="s">
        <v>1</v>
      </c>
      <c r="C31" s="55"/>
      <c r="D31" s="72">
        <f>SUM(+D30+D29+D28)</f>
        <v>0</v>
      </c>
      <c r="E31" s="66">
        <f>SUM(+E30+E29+E28)</f>
        <v>0</v>
      </c>
      <c r="F31" s="66">
        <f>SUM(+F30+F29+F28)</f>
        <v>0</v>
      </c>
      <c r="G31" s="46">
        <f>SUM(G28:G30)</f>
        <v>0</v>
      </c>
      <c r="H31" s="86">
        <f>SUM(+H30+H29+H28)</f>
        <v>0</v>
      </c>
      <c r="I31" s="86">
        <f>SUM(+I30+I29+I28)</f>
        <v>0</v>
      </c>
      <c r="J31" s="86">
        <f>SUM(+J30+J29+J28)</f>
        <v>0</v>
      </c>
      <c r="K31" s="86">
        <f>SUM(+K30+K29+K28)</f>
        <v>0</v>
      </c>
      <c r="L31" s="86">
        <f>SUM(+L30+L29+L28)</f>
        <v>0</v>
      </c>
    </row>
    <row r="32" spans="1:12" ht="15.75">
      <c r="A32" s="6"/>
      <c r="B32" s="15" t="s">
        <v>5</v>
      </c>
      <c r="C32" s="34"/>
      <c r="D32" s="75">
        <f aca="true" t="shared" si="0" ref="D32:L32">SUM(+D31+D26+D21+D14+D12)</f>
        <v>39.709999999999994</v>
      </c>
      <c r="E32" s="74">
        <f t="shared" si="0"/>
        <v>46.12</v>
      </c>
      <c r="F32" s="75">
        <f t="shared" si="0"/>
        <v>196.84</v>
      </c>
      <c r="G32" s="59">
        <f t="shared" si="0"/>
        <v>1363.45</v>
      </c>
      <c r="H32" s="75">
        <f t="shared" si="0"/>
        <v>0.5</v>
      </c>
      <c r="I32" s="75">
        <f t="shared" si="0"/>
        <v>0.66</v>
      </c>
      <c r="J32" s="75">
        <f t="shared" si="0"/>
        <v>29.69</v>
      </c>
      <c r="K32" s="75">
        <f t="shared" si="0"/>
        <v>694.4</v>
      </c>
      <c r="L32" s="75">
        <f t="shared" si="0"/>
        <v>8.129999999999999</v>
      </c>
    </row>
    <row r="33" spans="8:12" ht="12.75">
      <c r="H33" s="23"/>
      <c r="I33" s="23"/>
      <c r="J33" s="23"/>
      <c r="K33" s="23"/>
      <c r="L33" s="23"/>
    </row>
  </sheetData>
  <sheetProtection/>
  <mergeCells count="10">
    <mergeCell ref="A6:A7"/>
    <mergeCell ref="B1:G1"/>
    <mergeCell ref="B4:F4"/>
    <mergeCell ref="B5:G5"/>
    <mergeCell ref="H6:J6"/>
    <mergeCell ref="K6:L6"/>
    <mergeCell ref="B6:B7"/>
    <mergeCell ref="C6:C7"/>
    <mergeCell ref="D6:F6"/>
    <mergeCell ref="G6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9.625" style="0" customWidth="1"/>
    <col min="3" max="3" width="6.375" style="0" customWidth="1"/>
    <col min="4" max="4" width="6.875" style="0" customWidth="1"/>
    <col min="5" max="5" width="8.00390625" style="0" customWidth="1"/>
    <col min="6" max="6" width="7.125" style="0" customWidth="1"/>
    <col min="7" max="7" width="9.25390625" style="0" customWidth="1"/>
    <col min="8" max="8" width="6.75390625" style="0" customWidth="1"/>
    <col min="9" max="9" width="7.375" style="0" customWidth="1"/>
    <col min="10" max="10" width="7.25390625" style="0" customWidth="1"/>
    <col min="11" max="11" width="8.875" style="0" customWidth="1"/>
    <col min="12" max="12" width="9.125" style="0" customWidth="1"/>
  </cols>
  <sheetData>
    <row r="1" spans="2:7" ht="15.75">
      <c r="B1" s="102" t="s">
        <v>33</v>
      </c>
      <c r="C1" s="103"/>
      <c r="D1" s="103"/>
      <c r="E1" s="103"/>
      <c r="F1" s="103"/>
      <c r="G1" s="103"/>
    </row>
    <row r="2" spans="2:7" ht="15.75">
      <c r="B2" s="44" t="s">
        <v>16</v>
      </c>
      <c r="C2" s="45"/>
      <c r="D2" s="45"/>
      <c r="E2" s="45"/>
      <c r="F2" s="45"/>
      <c r="G2" s="45"/>
    </row>
    <row r="3" spans="2:7" ht="15.75">
      <c r="B3" s="44" t="s">
        <v>130</v>
      </c>
      <c r="C3" s="45"/>
      <c r="D3" s="45"/>
      <c r="E3" s="45"/>
      <c r="F3" s="45"/>
      <c r="G3" s="45"/>
    </row>
    <row r="4" spans="2:7" ht="15.75">
      <c r="B4" s="104" t="s">
        <v>71</v>
      </c>
      <c r="C4" s="105"/>
      <c r="D4" s="105"/>
      <c r="E4" s="105"/>
      <c r="F4" s="105"/>
      <c r="G4" s="45"/>
    </row>
    <row r="5" spans="1:12" ht="47.25" customHeight="1">
      <c r="A5" s="117" t="s">
        <v>37</v>
      </c>
      <c r="B5" s="109" t="s">
        <v>17</v>
      </c>
      <c r="C5" s="113" t="s">
        <v>18</v>
      </c>
      <c r="D5" s="125" t="s">
        <v>19</v>
      </c>
      <c r="E5" s="125"/>
      <c r="F5" s="125"/>
      <c r="G5" s="113" t="s">
        <v>20</v>
      </c>
      <c r="H5" s="120" t="s">
        <v>21</v>
      </c>
      <c r="I5" s="121"/>
      <c r="J5" s="122"/>
      <c r="K5" s="120" t="s">
        <v>22</v>
      </c>
      <c r="L5" s="122"/>
    </row>
    <row r="6" spans="1:12" ht="21" customHeight="1">
      <c r="A6" s="118"/>
      <c r="B6" s="123"/>
      <c r="C6" s="124"/>
      <c r="D6" s="5" t="s">
        <v>10</v>
      </c>
      <c r="E6" s="5" t="s">
        <v>11</v>
      </c>
      <c r="F6" s="5" t="s">
        <v>12</v>
      </c>
      <c r="G6" s="125"/>
      <c r="H6" s="56" t="s">
        <v>23</v>
      </c>
      <c r="I6" s="56" t="s">
        <v>24</v>
      </c>
      <c r="J6" s="56" t="s">
        <v>25</v>
      </c>
      <c r="K6" s="56" t="s">
        <v>26</v>
      </c>
      <c r="L6" s="56" t="s">
        <v>27</v>
      </c>
    </row>
    <row r="7" spans="1:12" ht="15.75">
      <c r="A7" s="6"/>
      <c r="B7" s="16" t="s">
        <v>0</v>
      </c>
      <c r="C7" s="11"/>
      <c r="D7" s="71"/>
      <c r="E7" s="71"/>
      <c r="F7" s="71"/>
      <c r="G7" s="37"/>
      <c r="H7" s="26"/>
      <c r="I7" s="26"/>
      <c r="J7" s="26"/>
      <c r="K7" s="26"/>
      <c r="L7" s="26"/>
    </row>
    <row r="8" spans="1:12" ht="24.75" customHeight="1">
      <c r="A8" s="6">
        <v>266</v>
      </c>
      <c r="B8" s="8" t="s">
        <v>56</v>
      </c>
      <c r="C8" s="18" t="s">
        <v>38</v>
      </c>
      <c r="D8" s="33">
        <v>3.94</v>
      </c>
      <c r="E8" s="33">
        <v>8.75</v>
      </c>
      <c r="F8" s="33">
        <v>18.8</v>
      </c>
      <c r="G8" s="25">
        <v>169.65</v>
      </c>
      <c r="H8" s="80">
        <v>0.06</v>
      </c>
      <c r="I8" s="80">
        <v>0.1</v>
      </c>
      <c r="J8" s="80">
        <v>0.99</v>
      </c>
      <c r="K8" s="80">
        <v>94.95</v>
      </c>
      <c r="L8" s="80">
        <v>0.42</v>
      </c>
    </row>
    <row r="9" spans="1:12" ht="39" customHeight="1">
      <c r="A9" s="6">
        <v>513</v>
      </c>
      <c r="B9" s="98" t="s">
        <v>43</v>
      </c>
      <c r="C9" s="24">
        <v>150</v>
      </c>
      <c r="D9" s="24">
        <v>2.4</v>
      </c>
      <c r="E9" s="24">
        <v>2.02</v>
      </c>
      <c r="F9" s="24">
        <v>11.93</v>
      </c>
      <c r="G9" s="19">
        <v>59.25</v>
      </c>
      <c r="H9" s="80">
        <v>0.03</v>
      </c>
      <c r="I9" s="80">
        <v>0.12</v>
      </c>
      <c r="J9" s="80">
        <v>0.98</v>
      </c>
      <c r="K9" s="80">
        <v>94.5</v>
      </c>
      <c r="L9" s="80">
        <v>0.08</v>
      </c>
    </row>
    <row r="10" spans="1:12" ht="31.5">
      <c r="A10" s="6">
        <v>101</v>
      </c>
      <c r="B10" s="8" t="s">
        <v>88</v>
      </c>
      <c r="C10" s="97" t="s">
        <v>77</v>
      </c>
      <c r="D10" s="25">
        <v>1.13</v>
      </c>
      <c r="E10" s="25">
        <v>2.87</v>
      </c>
      <c r="F10" s="25">
        <v>21.73</v>
      </c>
      <c r="G10" s="24">
        <v>117.3</v>
      </c>
      <c r="H10" s="6">
        <v>0.01</v>
      </c>
      <c r="I10" s="6">
        <v>0.01</v>
      </c>
      <c r="J10" s="6">
        <v>0.22</v>
      </c>
      <c r="K10" s="6">
        <v>6.67</v>
      </c>
      <c r="L10" s="6">
        <v>0.47</v>
      </c>
    </row>
    <row r="11" spans="1:12" ht="15.75">
      <c r="A11" s="6"/>
      <c r="B11" s="9" t="s">
        <v>1</v>
      </c>
      <c r="C11" s="18"/>
      <c r="D11" s="66">
        <f>SUM(+D10+D9+D8)</f>
        <v>7.47</v>
      </c>
      <c r="E11" s="66">
        <f>SUM(+E10+E9+E8)</f>
        <v>13.64</v>
      </c>
      <c r="F11" s="66">
        <f>SUM(+F10+F9+F8)</f>
        <v>52.459999999999994</v>
      </c>
      <c r="G11" s="46">
        <f>SUM(+G8+G9+G10)</f>
        <v>346.2</v>
      </c>
      <c r="H11" s="86">
        <f>SUM(+H10+H9+H8)</f>
        <v>0.1</v>
      </c>
      <c r="I11" s="86">
        <f>SUM(+I10+I9+I8)</f>
        <v>0.23</v>
      </c>
      <c r="J11" s="86">
        <f>SUM(+J10+J9+J8)</f>
        <v>2.19</v>
      </c>
      <c r="K11" s="86">
        <f>SUM(+K10+K9+K8)</f>
        <v>196.12</v>
      </c>
      <c r="L11" s="86">
        <f>SUM(+L10+L9+L8)</f>
        <v>0.97</v>
      </c>
    </row>
    <row r="12" spans="1:12" ht="15.75">
      <c r="A12" s="6"/>
      <c r="B12" s="16" t="s">
        <v>13</v>
      </c>
      <c r="C12" s="29"/>
      <c r="D12" s="70"/>
      <c r="E12" s="70"/>
      <c r="F12" s="70"/>
      <c r="G12" s="54"/>
      <c r="H12" s="29"/>
      <c r="I12" s="29"/>
      <c r="J12" s="29"/>
      <c r="K12" s="29"/>
      <c r="L12" s="29"/>
    </row>
    <row r="13" spans="1:12" ht="15.75">
      <c r="A13" s="6">
        <v>118</v>
      </c>
      <c r="B13" s="42" t="s">
        <v>7</v>
      </c>
      <c r="C13" s="49">
        <v>100</v>
      </c>
      <c r="D13" s="50">
        <v>0.4</v>
      </c>
      <c r="E13" s="50">
        <v>0.4</v>
      </c>
      <c r="F13" s="50">
        <v>9.8</v>
      </c>
      <c r="G13" s="51">
        <v>47</v>
      </c>
      <c r="H13" s="80">
        <v>0.03</v>
      </c>
      <c r="I13" s="6">
        <v>0.02</v>
      </c>
      <c r="J13" s="6">
        <v>10</v>
      </c>
      <c r="K13" s="6">
        <v>16</v>
      </c>
      <c r="L13" s="6">
        <v>2.2</v>
      </c>
    </row>
    <row r="14" spans="1:12" ht="15.75">
      <c r="A14" s="6"/>
      <c r="B14" s="17" t="s">
        <v>2</v>
      </c>
      <c r="C14" s="52"/>
      <c r="D14" s="69"/>
      <c r="E14" s="69"/>
      <c r="F14" s="69"/>
      <c r="G14" s="53"/>
      <c r="H14" s="29"/>
      <c r="I14" s="29"/>
      <c r="J14" s="29"/>
      <c r="K14" s="29"/>
      <c r="L14" s="29"/>
    </row>
    <row r="15" spans="1:12" ht="35.25" customHeight="1">
      <c r="A15" s="6">
        <v>27</v>
      </c>
      <c r="B15" s="73" t="s">
        <v>89</v>
      </c>
      <c r="C15" s="18" t="s">
        <v>44</v>
      </c>
      <c r="D15" s="33">
        <v>0.95</v>
      </c>
      <c r="E15" s="33">
        <v>5.05</v>
      </c>
      <c r="F15" s="33">
        <v>2.95</v>
      </c>
      <c r="G15" s="19">
        <v>61</v>
      </c>
      <c r="H15" s="80">
        <v>0.04</v>
      </c>
      <c r="I15" s="80">
        <v>0.03</v>
      </c>
      <c r="J15" s="80">
        <v>2.3</v>
      </c>
      <c r="K15" s="80">
        <v>11</v>
      </c>
      <c r="L15" s="80">
        <v>0.3</v>
      </c>
    </row>
    <row r="16" spans="1:12" ht="32.25" customHeight="1">
      <c r="A16" s="6">
        <v>133</v>
      </c>
      <c r="B16" s="8" t="s">
        <v>47</v>
      </c>
      <c r="C16" s="18" t="s">
        <v>38</v>
      </c>
      <c r="D16" s="33">
        <v>1.1</v>
      </c>
      <c r="E16" s="33">
        <v>3</v>
      </c>
      <c r="F16" s="33">
        <v>6.39</v>
      </c>
      <c r="G16" s="19">
        <v>57</v>
      </c>
      <c r="H16" s="80">
        <v>0.03</v>
      </c>
      <c r="I16" s="80">
        <v>0.03</v>
      </c>
      <c r="J16" s="80">
        <v>6.18</v>
      </c>
      <c r="K16" s="80">
        <v>20.7</v>
      </c>
      <c r="L16" s="80">
        <v>0.72</v>
      </c>
    </row>
    <row r="17" spans="1:12" ht="35.25" customHeight="1">
      <c r="A17" s="6">
        <v>342</v>
      </c>
      <c r="B17" s="8" t="s">
        <v>63</v>
      </c>
      <c r="C17" s="18" t="s">
        <v>52</v>
      </c>
      <c r="D17" s="33">
        <v>8.71</v>
      </c>
      <c r="E17" s="33">
        <v>4.68</v>
      </c>
      <c r="F17" s="33">
        <v>2.02</v>
      </c>
      <c r="G17" s="19">
        <v>83.85</v>
      </c>
      <c r="H17" s="80">
        <v>0.05</v>
      </c>
      <c r="I17" s="80">
        <v>0.05</v>
      </c>
      <c r="J17" s="80">
        <v>0.78</v>
      </c>
      <c r="K17" s="80">
        <v>29.9</v>
      </c>
      <c r="L17" s="80">
        <v>0.32</v>
      </c>
    </row>
    <row r="18" spans="1:12" ht="33" customHeight="1">
      <c r="A18" s="6">
        <v>434</v>
      </c>
      <c r="B18" s="8" t="s">
        <v>45</v>
      </c>
      <c r="C18" s="18" t="s">
        <v>8</v>
      </c>
      <c r="D18" s="33">
        <v>2.1</v>
      </c>
      <c r="E18" s="33">
        <v>4.4</v>
      </c>
      <c r="F18" s="33">
        <v>10.9</v>
      </c>
      <c r="G18" s="19">
        <v>92</v>
      </c>
      <c r="H18" s="80">
        <v>0.09</v>
      </c>
      <c r="I18" s="80">
        <v>0.07</v>
      </c>
      <c r="J18" s="80">
        <v>3.4</v>
      </c>
      <c r="K18" s="80">
        <v>26</v>
      </c>
      <c r="L18" s="80">
        <v>0.7</v>
      </c>
    </row>
    <row r="19" spans="1:12" ht="45.75" customHeight="1">
      <c r="A19" s="6">
        <v>538</v>
      </c>
      <c r="B19" s="8" t="s">
        <v>50</v>
      </c>
      <c r="C19" s="24">
        <v>150</v>
      </c>
      <c r="D19" s="25">
        <v>0.52</v>
      </c>
      <c r="E19" s="25">
        <v>0.23</v>
      </c>
      <c r="F19" s="25">
        <v>17.1</v>
      </c>
      <c r="G19" s="24">
        <v>72.75</v>
      </c>
      <c r="H19" s="80">
        <v>0.01</v>
      </c>
      <c r="I19" s="80">
        <v>0.04</v>
      </c>
      <c r="J19" s="80">
        <v>52.5</v>
      </c>
      <c r="K19" s="80">
        <v>9</v>
      </c>
      <c r="L19" s="80">
        <v>1.13</v>
      </c>
    </row>
    <row r="20" spans="1:12" ht="15.75">
      <c r="A20" s="6">
        <v>114</v>
      </c>
      <c r="B20" s="96" t="s">
        <v>6</v>
      </c>
      <c r="C20" s="18" t="s">
        <v>44</v>
      </c>
      <c r="D20" s="33">
        <v>3.8</v>
      </c>
      <c r="E20" s="33">
        <v>0.4</v>
      </c>
      <c r="F20" s="33">
        <v>24.6</v>
      </c>
      <c r="G20" s="19">
        <v>117.5</v>
      </c>
      <c r="H20" s="80">
        <v>0.05</v>
      </c>
      <c r="I20" s="80">
        <v>0.02</v>
      </c>
      <c r="J20" s="80">
        <v>0</v>
      </c>
      <c r="K20" s="80">
        <v>10</v>
      </c>
      <c r="L20" s="80">
        <v>0.6</v>
      </c>
    </row>
    <row r="21" spans="1:12" ht="15.75">
      <c r="A21" s="6"/>
      <c r="B21" s="9" t="s">
        <v>1</v>
      </c>
      <c r="C21" s="18"/>
      <c r="D21" s="72">
        <f>SUM(+D20+D19+D17+D16+D15+D18)</f>
        <v>17.18</v>
      </c>
      <c r="E21" s="72">
        <f>SUM(+E20+E19+E17+E16+E15+E18)</f>
        <v>17.759999999999998</v>
      </c>
      <c r="F21" s="72">
        <f>SUM(+F20+F19+F17+F16+F15+F18)</f>
        <v>63.96000000000001</v>
      </c>
      <c r="G21" s="46">
        <f>SUM(G15:G20)</f>
        <v>484.1</v>
      </c>
      <c r="H21" s="86">
        <f>SUM(+H20+H19+H17+H16+H15+H18)</f>
        <v>0.27</v>
      </c>
      <c r="I21" s="86">
        <f>SUM(+I20+I19+I17+I16+I15+I18)</f>
        <v>0.24000000000000002</v>
      </c>
      <c r="J21" s="86">
        <f>SUM(+J20+J19+J17+J16+J15+J18)</f>
        <v>65.16</v>
      </c>
      <c r="K21" s="86">
        <f>SUM(+K20+K19+K17+K16+K15+K18)</f>
        <v>106.6</v>
      </c>
      <c r="L21" s="86">
        <f>SUM(+L20+L19+L17+L16+L15+L18)</f>
        <v>3.7699999999999996</v>
      </c>
    </row>
    <row r="22" spans="1:12" ht="15.75">
      <c r="A22" s="6"/>
      <c r="B22" s="17" t="s">
        <v>3</v>
      </c>
      <c r="C22" s="29"/>
      <c r="D22" s="70"/>
      <c r="E22" s="70"/>
      <c r="F22" s="70"/>
      <c r="G22" s="54"/>
      <c r="H22" s="29"/>
      <c r="I22" s="29"/>
      <c r="J22" s="29"/>
      <c r="K22" s="29"/>
      <c r="L22" s="29"/>
    </row>
    <row r="23" spans="1:12" ht="35.25" customHeight="1">
      <c r="A23" s="6">
        <v>319</v>
      </c>
      <c r="B23" s="8" t="s">
        <v>64</v>
      </c>
      <c r="C23" s="18" t="s">
        <v>38</v>
      </c>
      <c r="D23" s="33">
        <v>24</v>
      </c>
      <c r="E23" s="33">
        <v>25.2</v>
      </c>
      <c r="F23" s="33">
        <v>23.9</v>
      </c>
      <c r="G23" s="25">
        <v>425</v>
      </c>
      <c r="H23" s="80">
        <v>0.07</v>
      </c>
      <c r="I23" s="80">
        <v>0.51</v>
      </c>
      <c r="J23" s="80">
        <v>0.6</v>
      </c>
      <c r="K23" s="80">
        <v>297</v>
      </c>
      <c r="L23" s="80">
        <v>1</v>
      </c>
    </row>
    <row r="24" spans="1:12" ht="15.75">
      <c r="A24" s="6">
        <v>516</v>
      </c>
      <c r="B24" s="8" t="s">
        <v>110</v>
      </c>
      <c r="C24" s="18" t="s">
        <v>38</v>
      </c>
      <c r="D24" s="33">
        <v>1.05</v>
      </c>
      <c r="E24" s="33">
        <v>0</v>
      </c>
      <c r="F24" s="33">
        <v>21.75</v>
      </c>
      <c r="G24" s="19">
        <v>91.5</v>
      </c>
      <c r="H24" s="80">
        <v>0</v>
      </c>
      <c r="I24" s="80">
        <v>0</v>
      </c>
      <c r="J24" s="80">
        <v>0</v>
      </c>
      <c r="K24" s="80">
        <v>0.75</v>
      </c>
      <c r="L24" s="80">
        <v>0.07</v>
      </c>
    </row>
    <row r="25" spans="1:12" ht="15.75">
      <c r="A25" s="6"/>
      <c r="B25" s="8"/>
      <c r="C25" s="18"/>
      <c r="D25" s="33"/>
      <c r="E25" s="33"/>
      <c r="F25" s="33"/>
      <c r="G25" s="19"/>
      <c r="H25" s="80"/>
      <c r="I25" s="80"/>
      <c r="J25" s="80"/>
      <c r="K25" s="80"/>
      <c r="L25" s="80"/>
    </row>
    <row r="26" spans="1:12" ht="15.75">
      <c r="A26" s="6"/>
      <c r="B26" s="9" t="s">
        <v>1</v>
      </c>
      <c r="C26" s="18"/>
      <c r="D26" s="66">
        <f>SUM(+D24+D23+D25)</f>
        <v>25.05</v>
      </c>
      <c r="E26" s="66">
        <f>SUM(+E24+E23+E25)</f>
        <v>25.2</v>
      </c>
      <c r="F26" s="66">
        <f>SUM(+F24+F23+F25)</f>
        <v>45.65</v>
      </c>
      <c r="G26" s="46">
        <f>SUM(G23:G24:G25)</f>
        <v>516.5</v>
      </c>
      <c r="H26" s="86">
        <f>SUM(+H24+H23+H25)</f>
        <v>0.07</v>
      </c>
      <c r="I26" s="86">
        <f>SUM(+I24+I23+I25)</f>
        <v>0.51</v>
      </c>
      <c r="J26" s="86">
        <f>SUM(+J24+J23+J25)</f>
        <v>0.6</v>
      </c>
      <c r="K26" s="86">
        <f>SUM(+K24+K23+K25)</f>
        <v>297.75</v>
      </c>
      <c r="L26" s="86">
        <f>SUM(+L24+L23+L25)</f>
        <v>1.07</v>
      </c>
    </row>
    <row r="27" spans="1:12" ht="0.75" customHeight="1">
      <c r="A27" s="6"/>
      <c r="B27" s="17"/>
      <c r="C27" s="29"/>
      <c r="D27" s="70"/>
      <c r="E27" s="70"/>
      <c r="F27" s="70"/>
      <c r="G27" s="54"/>
      <c r="H27" s="29"/>
      <c r="I27" s="29"/>
      <c r="J27" s="29"/>
      <c r="K27" s="29"/>
      <c r="L27" s="29"/>
    </row>
    <row r="28" spans="1:12" ht="1.5" customHeight="1" hidden="1">
      <c r="A28" s="6"/>
      <c r="B28" s="13"/>
      <c r="C28" s="18"/>
      <c r="D28" s="33"/>
      <c r="E28" s="33"/>
      <c r="F28" s="33"/>
      <c r="G28" s="33"/>
      <c r="H28" s="80"/>
      <c r="I28" s="80"/>
      <c r="J28" s="80"/>
      <c r="K28" s="80"/>
      <c r="L28" s="80"/>
    </row>
    <row r="29" spans="1:12" ht="30.75" customHeight="1" hidden="1">
      <c r="A29" s="6"/>
      <c r="B29" s="13"/>
      <c r="C29" s="24"/>
      <c r="D29" s="33"/>
      <c r="E29" s="33"/>
      <c r="F29" s="25"/>
      <c r="G29" s="25"/>
      <c r="H29" s="80"/>
      <c r="I29" s="80"/>
      <c r="J29" s="80"/>
      <c r="K29" s="80"/>
      <c r="L29" s="80"/>
    </row>
    <row r="30" spans="1:12" ht="15.75" customHeight="1" hidden="1">
      <c r="A30" s="6"/>
      <c r="B30" s="13"/>
      <c r="C30" s="24"/>
      <c r="D30" s="33"/>
      <c r="E30" s="33"/>
      <c r="F30" s="33"/>
      <c r="G30" s="24"/>
      <c r="H30" s="80"/>
      <c r="I30" s="80"/>
      <c r="J30" s="80"/>
      <c r="K30" s="80"/>
      <c r="L30" s="80"/>
    </row>
    <row r="31" spans="1:12" ht="15.75" hidden="1">
      <c r="A31" s="6"/>
      <c r="B31" s="14" t="s">
        <v>1</v>
      </c>
      <c r="C31" s="55"/>
      <c r="D31" s="66">
        <f>SUM(+D30+D29+D28)</f>
        <v>0</v>
      </c>
      <c r="E31" s="66">
        <f>SUM(+E30+E29+E28)</f>
        <v>0</v>
      </c>
      <c r="F31" s="66">
        <f>SUM(+F30+F29+F28)</f>
        <v>0</v>
      </c>
      <c r="G31" s="46">
        <f>SUM(G28:G30)</f>
        <v>0</v>
      </c>
      <c r="H31" s="86">
        <f>SUM(+H30+H29+H28)</f>
        <v>0</v>
      </c>
      <c r="I31" s="86">
        <f>SUM(+I30+I29+I28)</f>
        <v>0</v>
      </c>
      <c r="J31" s="86">
        <f>SUM(+J30+J29+J28)</f>
        <v>0</v>
      </c>
      <c r="K31" s="86">
        <f>SUM(+K30+K29+K28)</f>
        <v>0</v>
      </c>
      <c r="L31" s="86">
        <f>SUM(+L30+L29+L28)</f>
        <v>0</v>
      </c>
    </row>
    <row r="32" spans="1:12" ht="15.75">
      <c r="A32" s="6"/>
      <c r="B32" s="15" t="s">
        <v>5</v>
      </c>
      <c r="C32" s="35"/>
      <c r="D32" s="74">
        <f>SUM(+D31+D26+D21+D13+D11)</f>
        <v>50.1</v>
      </c>
      <c r="E32" s="74">
        <f>SUM(+E31+E26+E21+E13+E11)</f>
        <v>56.99999999999999</v>
      </c>
      <c r="F32" s="75">
        <f>SUM(+F31+F26+F21+F13+F11)</f>
        <v>171.87</v>
      </c>
      <c r="G32" s="59">
        <f>SUM(+G31+G26+G21+G13+G11)</f>
        <v>1393.8</v>
      </c>
      <c r="H32" s="75">
        <f>SUM(+H26+H21+H13+H11)</f>
        <v>0.47</v>
      </c>
      <c r="I32" s="75">
        <f>SUM(+I31+I26+I21+I13+I11)</f>
        <v>1</v>
      </c>
      <c r="J32" s="75">
        <f>SUM(+J31+J26+J21+J13+J11)</f>
        <v>77.94999999999999</v>
      </c>
      <c r="K32" s="75">
        <f>SUM(+K31+K26+K21+K13+K11)</f>
        <v>616.47</v>
      </c>
      <c r="L32" s="75">
        <f>SUM(+L31+L26+L21+L13+L11)</f>
        <v>8.01</v>
      </c>
    </row>
    <row r="33" spans="8:12" ht="15.75" customHeight="1">
      <c r="H33" s="21"/>
      <c r="I33" s="21"/>
      <c r="J33" s="21"/>
      <c r="K33" s="22"/>
      <c r="L33" s="22"/>
    </row>
    <row r="34" ht="15.75" customHeight="1"/>
    <row r="35" ht="15.75" customHeight="1"/>
    <row r="36" ht="15.75" customHeight="1"/>
    <row r="37" ht="15.75" customHeight="1"/>
  </sheetData>
  <sheetProtection/>
  <mergeCells count="9">
    <mergeCell ref="A5:A6"/>
    <mergeCell ref="B1:G1"/>
    <mergeCell ref="B4:F4"/>
    <mergeCell ref="H5:J5"/>
    <mergeCell ref="K5:L5"/>
    <mergeCell ref="B5:B6"/>
    <mergeCell ref="C5:C6"/>
    <mergeCell ref="D5:F5"/>
    <mergeCell ref="G5:G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75390625" style="0" customWidth="1"/>
    <col min="2" max="2" width="21.625" style="0" customWidth="1"/>
    <col min="3" max="3" width="9.625" style="0" customWidth="1"/>
    <col min="4" max="4" width="6.375" style="0" customWidth="1"/>
    <col min="5" max="5" width="6.625" style="0" customWidth="1"/>
    <col min="6" max="6" width="7.125" style="0" customWidth="1"/>
    <col min="7" max="7" width="10.75390625" style="0" customWidth="1"/>
    <col min="8" max="8" width="5.375" style="0" customWidth="1"/>
    <col min="9" max="9" width="6.375" style="0" customWidth="1"/>
    <col min="10" max="10" width="6.75390625" style="0" customWidth="1"/>
    <col min="11" max="11" width="7.25390625" style="0" customWidth="1"/>
    <col min="12" max="12" width="6.625" style="0" customWidth="1"/>
  </cols>
  <sheetData>
    <row r="1" spans="2:7" ht="15.75">
      <c r="B1" s="102" t="s">
        <v>32</v>
      </c>
      <c r="C1" s="103"/>
      <c r="D1" s="103"/>
      <c r="E1" s="103"/>
      <c r="F1" s="103"/>
      <c r="G1" s="103"/>
    </row>
    <row r="2" spans="2:7" ht="15.75">
      <c r="B2" s="44" t="s">
        <v>16</v>
      </c>
      <c r="C2" s="45"/>
      <c r="D2" s="45"/>
      <c r="E2" s="45"/>
      <c r="F2" s="45"/>
      <c r="G2" s="45"/>
    </row>
    <row r="3" spans="2:7" ht="12" customHeight="1">
      <c r="B3" s="44" t="s">
        <v>130</v>
      </c>
      <c r="C3" s="45"/>
      <c r="D3" s="45"/>
      <c r="E3" s="45"/>
      <c r="F3" s="45"/>
      <c r="G3" s="45"/>
    </row>
    <row r="4" spans="2:7" ht="15.75" customHeight="1">
      <c r="B4" s="104" t="s">
        <v>71</v>
      </c>
      <c r="C4" s="105"/>
      <c r="D4" s="105"/>
      <c r="E4" s="105"/>
      <c r="F4" s="105"/>
      <c r="G4" s="45"/>
    </row>
    <row r="5" spans="1:12" ht="45.75" customHeight="1">
      <c r="A5" s="117" t="s">
        <v>37</v>
      </c>
      <c r="B5" s="109" t="s">
        <v>17</v>
      </c>
      <c r="C5" s="113" t="s">
        <v>18</v>
      </c>
      <c r="D5" s="115" t="s">
        <v>34</v>
      </c>
      <c r="E5" s="115"/>
      <c r="F5" s="115"/>
      <c r="G5" s="127" t="s">
        <v>20</v>
      </c>
      <c r="H5" s="106" t="s">
        <v>21</v>
      </c>
      <c r="I5" s="107"/>
      <c r="J5" s="108"/>
      <c r="K5" s="106" t="s">
        <v>22</v>
      </c>
      <c r="L5" s="108"/>
    </row>
    <row r="6" spans="1:12" ht="51.75" customHeight="1">
      <c r="A6" s="118"/>
      <c r="B6" s="126"/>
      <c r="C6" s="114"/>
      <c r="D6" s="5" t="s">
        <v>10</v>
      </c>
      <c r="E6" s="5" t="s">
        <v>11</v>
      </c>
      <c r="F6" s="5" t="s">
        <v>12</v>
      </c>
      <c r="G6" s="115"/>
      <c r="H6" s="56" t="s">
        <v>23</v>
      </c>
      <c r="I6" s="56" t="s">
        <v>24</v>
      </c>
      <c r="J6" s="56" t="s">
        <v>25</v>
      </c>
      <c r="K6" s="56" t="s">
        <v>26</v>
      </c>
      <c r="L6" s="56" t="s">
        <v>27</v>
      </c>
    </row>
    <row r="7" spans="1:12" ht="15.75" customHeight="1">
      <c r="A7" s="6"/>
      <c r="B7" s="16" t="s">
        <v>0</v>
      </c>
      <c r="C7" s="11"/>
      <c r="D7" s="36"/>
      <c r="E7" s="36"/>
      <c r="F7" s="36"/>
      <c r="G7" s="37"/>
      <c r="H7" s="26"/>
      <c r="I7" s="26"/>
      <c r="J7" s="26"/>
      <c r="K7" s="26"/>
      <c r="L7" s="26"/>
    </row>
    <row r="8" spans="1:12" ht="31.5" customHeight="1">
      <c r="A8" s="6">
        <v>307</v>
      </c>
      <c r="B8" s="79" t="s">
        <v>82</v>
      </c>
      <c r="C8" s="6">
        <v>65</v>
      </c>
      <c r="D8" s="27">
        <v>5.6</v>
      </c>
      <c r="E8" s="27">
        <v>8.7</v>
      </c>
      <c r="F8" s="27">
        <v>1.5</v>
      </c>
      <c r="G8" s="6">
        <v>106</v>
      </c>
      <c r="H8" s="80">
        <v>0.04</v>
      </c>
      <c r="I8" s="80">
        <v>0.22</v>
      </c>
      <c r="J8" s="80">
        <v>0.2</v>
      </c>
      <c r="K8" s="80">
        <v>53</v>
      </c>
      <c r="L8" s="80">
        <v>1</v>
      </c>
    </row>
    <row r="9" spans="1:12" ht="32.25" customHeight="1">
      <c r="A9" s="6">
        <v>508</v>
      </c>
      <c r="B9" s="8" t="s">
        <v>49</v>
      </c>
      <c r="C9" s="24">
        <v>150</v>
      </c>
      <c r="D9" s="24">
        <v>2.7</v>
      </c>
      <c r="E9" s="24">
        <v>2.47</v>
      </c>
      <c r="F9" s="24">
        <v>18.75</v>
      </c>
      <c r="G9" s="19">
        <v>108</v>
      </c>
      <c r="H9" s="80">
        <v>0.03</v>
      </c>
      <c r="I9" s="6">
        <v>0.12</v>
      </c>
      <c r="J9" s="80">
        <v>0.97</v>
      </c>
      <c r="K9" s="6">
        <v>93</v>
      </c>
      <c r="L9" s="6">
        <v>0.6</v>
      </c>
    </row>
    <row r="10" spans="1:12" ht="15.75">
      <c r="A10" s="6">
        <v>96</v>
      </c>
      <c r="B10" s="8" t="s">
        <v>83</v>
      </c>
      <c r="C10" s="18" t="s">
        <v>76</v>
      </c>
      <c r="D10" s="33">
        <v>5.95</v>
      </c>
      <c r="E10" s="33">
        <v>8.44</v>
      </c>
      <c r="F10" s="33">
        <v>8.8</v>
      </c>
      <c r="G10" s="19">
        <v>136</v>
      </c>
      <c r="H10" s="80">
        <v>0.03</v>
      </c>
      <c r="I10" s="80">
        <v>0.07</v>
      </c>
      <c r="J10" s="80">
        <v>0.09</v>
      </c>
      <c r="K10" s="80">
        <v>164.4</v>
      </c>
      <c r="L10" s="80">
        <v>0.35</v>
      </c>
    </row>
    <row r="11" spans="1:12" ht="15.75">
      <c r="A11" s="6"/>
      <c r="B11" s="9" t="s">
        <v>1</v>
      </c>
      <c r="C11" s="18"/>
      <c r="D11" s="66">
        <f>SUM(+D10+D9+D8)</f>
        <v>14.25</v>
      </c>
      <c r="E11" s="66">
        <f>SUM(+E10+E9+E8)</f>
        <v>19.61</v>
      </c>
      <c r="F11" s="66">
        <f>SUM(F10+F9+F8)</f>
        <v>29.05</v>
      </c>
      <c r="G11" s="46">
        <f>SUM(G8:G10)</f>
        <v>350</v>
      </c>
      <c r="H11" s="86">
        <f>SUM(+H10+H9+H8)</f>
        <v>0.1</v>
      </c>
      <c r="I11" s="86">
        <f>SUM(+I10+I9+I8)</f>
        <v>0.41000000000000003</v>
      </c>
      <c r="J11" s="86">
        <f>SUM(+J10+J9+J8)</f>
        <v>1.26</v>
      </c>
      <c r="K11" s="86">
        <f>SUM(+K10+K9+K8)</f>
        <v>310.4</v>
      </c>
      <c r="L11" s="86">
        <f>SUM(+L10+L9+L8)</f>
        <v>1.95</v>
      </c>
    </row>
    <row r="12" spans="1:12" ht="15.75">
      <c r="A12" s="6"/>
      <c r="B12" s="16" t="s">
        <v>14</v>
      </c>
      <c r="C12" s="47"/>
      <c r="D12" s="67"/>
      <c r="E12" s="67"/>
      <c r="F12" s="67"/>
      <c r="G12" s="48"/>
      <c r="H12" s="29"/>
      <c r="I12" s="29"/>
      <c r="J12" s="29"/>
      <c r="K12" s="29"/>
      <c r="L12" s="29"/>
    </row>
    <row r="13" spans="1:12" ht="15.75">
      <c r="A13" s="6">
        <v>118</v>
      </c>
      <c r="B13" s="12" t="s">
        <v>53</v>
      </c>
      <c r="C13" s="49">
        <v>100</v>
      </c>
      <c r="D13" s="68">
        <v>1.5</v>
      </c>
      <c r="E13" s="68">
        <v>0.5</v>
      </c>
      <c r="F13" s="68">
        <v>21</v>
      </c>
      <c r="G13" s="51">
        <v>96</v>
      </c>
      <c r="H13" s="6">
        <v>0.04</v>
      </c>
      <c r="I13" s="6">
        <v>0.05</v>
      </c>
      <c r="J13" s="6">
        <v>10</v>
      </c>
      <c r="K13" s="6">
        <v>8</v>
      </c>
      <c r="L13" s="6">
        <v>0.6</v>
      </c>
    </row>
    <row r="14" spans="1:12" ht="15.75">
      <c r="A14" s="6"/>
      <c r="B14" s="17" t="s">
        <v>2</v>
      </c>
      <c r="C14" s="52"/>
      <c r="D14" s="69"/>
      <c r="E14" s="69"/>
      <c r="F14" s="69"/>
      <c r="G14" s="53"/>
      <c r="H14" s="29"/>
      <c r="I14" s="29"/>
      <c r="J14" s="29"/>
      <c r="K14" s="29"/>
      <c r="L14" s="29"/>
    </row>
    <row r="15" spans="1:12" ht="49.5" customHeight="1" hidden="1">
      <c r="A15" s="6"/>
      <c r="B15" s="8"/>
      <c r="C15" s="18"/>
      <c r="D15" s="33"/>
      <c r="E15" s="33"/>
      <c r="F15" s="33"/>
      <c r="G15" s="19"/>
      <c r="H15" s="80"/>
      <c r="I15" s="80"/>
      <c r="J15" s="80"/>
      <c r="K15" s="80"/>
      <c r="L15" s="80"/>
    </row>
    <row r="16" spans="1:12" ht="30" customHeight="1">
      <c r="A16" s="6">
        <v>57</v>
      </c>
      <c r="B16" s="8" t="s">
        <v>84</v>
      </c>
      <c r="C16" s="18" t="s">
        <v>44</v>
      </c>
      <c r="D16" s="33">
        <v>0.75</v>
      </c>
      <c r="E16" s="33">
        <v>5.05</v>
      </c>
      <c r="F16" s="33">
        <v>4.25</v>
      </c>
      <c r="G16" s="19">
        <v>65.5</v>
      </c>
      <c r="H16" s="80">
        <v>0.01</v>
      </c>
      <c r="I16" s="80">
        <v>0.02</v>
      </c>
      <c r="J16" s="80">
        <v>2.75</v>
      </c>
      <c r="K16" s="80">
        <v>18.5</v>
      </c>
      <c r="L16" s="80">
        <v>0.7</v>
      </c>
    </row>
    <row r="17" spans="1:12" ht="30.75" customHeight="1">
      <c r="A17" s="6">
        <v>139</v>
      </c>
      <c r="B17" s="8" t="s">
        <v>62</v>
      </c>
      <c r="C17" s="18" t="s">
        <v>38</v>
      </c>
      <c r="D17" s="33">
        <v>1.23</v>
      </c>
      <c r="E17" s="33">
        <v>3.15</v>
      </c>
      <c r="F17" s="33">
        <v>9.75</v>
      </c>
      <c r="G17" s="19">
        <v>72.75</v>
      </c>
      <c r="H17" s="80">
        <v>0.05</v>
      </c>
      <c r="I17" s="80">
        <v>0.03</v>
      </c>
      <c r="J17" s="80">
        <v>4.6</v>
      </c>
      <c r="K17" s="80">
        <v>9.3</v>
      </c>
      <c r="L17" s="80">
        <v>0.55</v>
      </c>
    </row>
    <row r="18" spans="1:12" ht="19.5" customHeight="1">
      <c r="A18" s="6">
        <v>297</v>
      </c>
      <c r="B18" s="98" t="s">
        <v>86</v>
      </c>
      <c r="C18" s="24">
        <v>100</v>
      </c>
      <c r="D18" s="33">
        <v>3.77</v>
      </c>
      <c r="E18" s="33">
        <v>0.45</v>
      </c>
      <c r="F18" s="33">
        <v>19.36</v>
      </c>
      <c r="G18" s="19">
        <v>96.6</v>
      </c>
      <c r="H18" s="80">
        <v>0.04</v>
      </c>
      <c r="I18" s="80">
        <v>0.01</v>
      </c>
      <c r="J18" s="80">
        <v>0.01</v>
      </c>
      <c r="K18" s="80">
        <v>3.8</v>
      </c>
      <c r="L18" s="80">
        <v>0.52</v>
      </c>
    </row>
    <row r="19" spans="1:12" ht="21" customHeight="1">
      <c r="A19" s="6">
        <v>409</v>
      </c>
      <c r="B19" s="98" t="s">
        <v>85</v>
      </c>
      <c r="C19" s="24">
        <v>65</v>
      </c>
      <c r="D19" s="33">
        <v>15.32</v>
      </c>
      <c r="E19" s="33">
        <v>10.59</v>
      </c>
      <c r="F19" s="33">
        <v>0.37</v>
      </c>
      <c r="G19" s="19">
        <v>157.9</v>
      </c>
      <c r="H19" s="80">
        <v>0.04</v>
      </c>
      <c r="I19" s="80">
        <v>0.08</v>
      </c>
      <c r="J19" s="80">
        <v>3.06</v>
      </c>
      <c r="K19" s="80">
        <v>23.21</v>
      </c>
      <c r="L19" s="80">
        <v>1.02</v>
      </c>
    </row>
    <row r="20" spans="1:12" ht="24" customHeight="1">
      <c r="A20" s="6">
        <v>527</v>
      </c>
      <c r="B20" s="8" t="s">
        <v>46</v>
      </c>
      <c r="C20" s="24">
        <v>150</v>
      </c>
      <c r="D20" s="25">
        <v>0.38</v>
      </c>
      <c r="E20" s="25">
        <v>0</v>
      </c>
      <c r="F20" s="25">
        <v>20.25</v>
      </c>
      <c r="G20" s="24">
        <v>82.5</v>
      </c>
      <c r="H20" s="80">
        <v>0.01</v>
      </c>
      <c r="I20" s="80">
        <v>0.01</v>
      </c>
      <c r="J20" s="80">
        <v>0.38</v>
      </c>
      <c r="K20" s="80">
        <v>21</v>
      </c>
      <c r="L20" s="80">
        <v>1.13</v>
      </c>
    </row>
    <row r="21" spans="1:12" ht="15.75">
      <c r="A21" s="6">
        <v>114</v>
      </c>
      <c r="B21" s="8" t="s">
        <v>6</v>
      </c>
      <c r="C21" s="18" t="s">
        <v>44</v>
      </c>
      <c r="D21" s="33">
        <v>3.8</v>
      </c>
      <c r="E21" s="33">
        <v>0.4</v>
      </c>
      <c r="F21" s="33">
        <v>24.6</v>
      </c>
      <c r="G21" s="19">
        <v>117.5</v>
      </c>
      <c r="H21" s="80">
        <v>0.05</v>
      </c>
      <c r="I21" s="80">
        <v>0.02</v>
      </c>
      <c r="J21" s="80">
        <v>0</v>
      </c>
      <c r="K21" s="80">
        <v>10</v>
      </c>
      <c r="L21" s="80">
        <v>0.6</v>
      </c>
    </row>
    <row r="22" spans="1:12" ht="15.75">
      <c r="A22" s="6"/>
      <c r="B22" s="9" t="s">
        <v>1</v>
      </c>
      <c r="C22" s="18"/>
      <c r="D22" s="72">
        <v>25.25</v>
      </c>
      <c r="E22" s="72">
        <v>19.64</v>
      </c>
      <c r="F22" s="72">
        <v>78.58</v>
      </c>
      <c r="G22" s="46">
        <f>SUM(G15:G21)</f>
        <v>592.75</v>
      </c>
      <c r="H22" s="86">
        <v>0.2</v>
      </c>
      <c r="I22" s="86">
        <v>0.17</v>
      </c>
      <c r="J22" s="86">
        <v>10.8</v>
      </c>
      <c r="K22" s="86">
        <v>85.81</v>
      </c>
      <c r="L22" s="86">
        <v>4.52</v>
      </c>
    </row>
    <row r="23" spans="1:12" ht="15.75">
      <c r="A23" s="6"/>
      <c r="B23" s="17" t="s">
        <v>3</v>
      </c>
      <c r="C23" s="29"/>
      <c r="D23" s="70"/>
      <c r="E23" s="70"/>
      <c r="F23" s="70"/>
      <c r="G23" s="54"/>
      <c r="H23" s="29"/>
      <c r="I23" s="29"/>
      <c r="J23" s="29"/>
      <c r="K23" s="29"/>
      <c r="L23" s="29"/>
    </row>
    <row r="24" spans="1:12" ht="23.25" customHeight="1">
      <c r="A24" s="6">
        <v>560</v>
      </c>
      <c r="B24" s="8" t="s">
        <v>51</v>
      </c>
      <c r="C24" s="18" t="s">
        <v>9</v>
      </c>
      <c r="D24" s="33">
        <v>3.6</v>
      </c>
      <c r="E24" s="33">
        <v>1.7</v>
      </c>
      <c r="F24" s="33">
        <v>22.2</v>
      </c>
      <c r="G24" s="19">
        <v>118</v>
      </c>
      <c r="H24" s="80">
        <v>0.05</v>
      </c>
      <c r="I24" s="80">
        <v>0.03</v>
      </c>
      <c r="J24" s="80">
        <v>0</v>
      </c>
      <c r="K24" s="80">
        <v>7</v>
      </c>
      <c r="L24" s="80">
        <v>0.4</v>
      </c>
    </row>
    <row r="25" spans="1:12" ht="21" customHeight="1">
      <c r="A25" s="6">
        <v>536</v>
      </c>
      <c r="B25" s="8" t="s">
        <v>111</v>
      </c>
      <c r="C25" s="18" t="s">
        <v>38</v>
      </c>
      <c r="D25" s="33">
        <v>7.5</v>
      </c>
      <c r="E25" s="33">
        <v>4.8</v>
      </c>
      <c r="F25" s="33">
        <v>12.75</v>
      </c>
      <c r="G25" s="19">
        <v>130.5</v>
      </c>
      <c r="H25" s="80">
        <v>0.04</v>
      </c>
      <c r="I25" s="80">
        <v>0.22</v>
      </c>
      <c r="J25" s="80">
        <v>0.9</v>
      </c>
      <c r="K25" s="80">
        <v>178.5</v>
      </c>
      <c r="L25" s="80">
        <v>0.15</v>
      </c>
    </row>
    <row r="26" spans="1:12" ht="15.75">
      <c r="A26" s="6"/>
      <c r="B26" s="8"/>
      <c r="C26" s="18"/>
      <c r="D26" s="33"/>
      <c r="E26" s="33"/>
      <c r="F26" s="25"/>
      <c r="G26" s="19"/>
      <c r="H26" s="80"/>
      <c r="I26" s="80"/>
      <c r="J26" s="80"/>
      <c r="K26" s="80"/>
      <c r="L26" s="80"/>
    </row>
    <row r="27" spans="1:12" ht="15.75">
      <c r="A27" s="6"/>
      <c r="B27" s="9" t="s">
        <v>1</v>
      </c>
      <c r="C27" s="18"/>
      <c r="D27" s="66">
        <f>SUM(+D26+D25+D24)</f>
        <v>11.1</v>
      </c>
      <c r="E27" s="66">
        <f>SUM(+E26+E25+E24)</f>
        <v>6.5</v>
      </c>
      <c r="F27" s="66">
        <f>SUM(+F26+F25+F24)</f>
        <v>34.95</v>
      </c>
      <c r="G27" s="46">
        <f>SUM(G24:G26)</f>
        <v>248.5</v>
      </c>
      <c r="H27" s="86">
        <f>SUM(+H26+H25+H24)</f>
        <v>0.09</v>
      </c>
      <c r="I27" s="86">
        <f>SUM(+I26+I25+I24)</f>
        <v>0.25</v>
      </c>
      <c r="J27" s="86">
        <f>SUM(+J26+J25+J24)</f>
        <v>0.9</v>
      </c>
      <c r="K27" s="86">
        <f>SUM(+K26+K25+K24)</f>
        <v>185.5</v>
      </c>
      <c r="L27" s="86">
        <f>SUM(+L26+L25+L24)</f>
        <v>0.55</v>
      </c>
    </row>
    <row r="28" spans="1:12" ht="0.75" customHeight="1">
      <c r="A28" s="6"/>
      <c r="B28" s="17"/>
      <c r="C28" s="29"/>
      <c r="D28" s="70"/>
      <c r="E28" s="70"/>
      <c r="F28" s="70"/>
      <c r="G28" s="54"/>
      <c r="H28" s="29"/>
      <c r="I28" s="29"/>
      <c r="J28" s="29"/>
      <c r="K28" s="29"/>
      <c r="L28" s="29"/>
    </row>
    <row r="29" spans="1:12" ht="0.75" customHeight="1" hidden="1">
      <c r="A29" s="6"/>
      <c r="B29" s="8"/>
      <c r="C29" s="18"/>
      <c r="D29" s="33"/>
      <c r="E29" s="33"/>
      <c r="F29" s="33"/>
      <c r="G29" s="19"/>
      <c r="H29" s="80"/>
      <c r="I29" s="80"/>
      <c r="J29" s="80"/>
      <c r="K29" s="80"/>
      <c r="L29" s="80"/>
    </row>
    <row r="30" spans="1:12" ht="15.75" hidden="1">
      <c r="A30" s="6"/>
      <c r="B30" s="8"/>
      <c r="C30" s="18"/>
      <c r="D30" s="33"/>
      <c r="E30" s="33"/>
      <c r="F30" s="33"/>
      <c r="G30" s="19"/>
      <c r="H30" s="80"/>
      <c r="I30" s="80"/>
      <c r="J30" s="80"/>
      <c r="K30" s="80"/>
      <c r="L30" s="80"/>
    </row>
    <row r="31" spans="1:12" ht="15.75" hidden="1">
      <c r="A31" s="6"/>
      <c r="B31" s="13"/>
      <c r="C31" s="24"/>
      <c r="D31" s="33"/>
      <c r="E31" s="33"/>
      <c r="F31" s="25"/>
      <c r="G31" s="25"/>
      <c r="H31" s="80"/>
      <c r="I31" s="80"/>
      <c r="J31" s="80"/>
      <c r="K31" s="80"/>
      <c r="L31" s="80"/>
    </row>
    <row r="32" spans="1:12" ht="15.75" hidden="1">
      <c r="A32" s="6"/>
      <c r="B32" s="13"/>
      <c r="C32" s="18"/>
      <c r="D32" s="33"/>
      <c r="E32" s="33"/>
      <c r="F32" s="33"/>
      <c r="G32" s="19"/>
      <c r="H32" s="80"/>
      <c r="I32" s="80"/>
      <c r="J32" s="80"/>
      <c r="K32" s="80"/>
      <c r="L32" s="80"/>
    </row>
    <row r="33" spans="1:12" ht="15.75" hidden="1">
      <c r="A33" s="6"/>
      <c r="B33" s="14" t="s">
        <v>1</v>
      </c>
      <c r="C33" s="55"/>
      <c r="D33" s="66">
        <f>SUM(+D32+D31+D30+D29)</f>
        <v>0</v>
      </c>
      <c r="E33" s="66">
        <f>SUM(E32)+E32+E31+E30+E29</f>
        <v>0</v>
      </c>
      <c r="F33" s="66">
        <f>SUM(F29:F32)</f>
        <v>0</v>
      </c>
      <c r="G33" s="46">
        <f>SUM(G29:G32)</f>
        <v>0</v>
      </c>
      <c r="H33" s="86">
        <f>SUM(+H32+H31+H30+H29)</f>
        <v>0</v>
      </c>
      <c r="I33" s="86">
        <f>SUM(+I32+I31+I30+I29)</f>
        <v>0</v>
      </c>
      <c r="J33" s="86">
        <f>SUM(+J32+J31+J30+J29)</f>
        <v>0</v>
      </c>
      <c r="K33" s="86">
        <f>SUM(+K32+K31+K30+K29)</f>
        <v>0</v>
      </c>
      <c r="L33" s="86">
        <f>SUM(+L32+L31+L30+L29)</f>
        <v>0</v>
      </c>
    </row>
    <row r="34" spans="1:12" ht="15.75">
      <c r="A34" s="6"/>
      <c r="B34" s="15" t="s">
        <v>5</v>
      </c>
      <c r="C34" s="35"/>
      <c r="D34" s="81">
        <f>SUM(+D33+D27+D22+D13+D11)</f>
        <v>52.1</v>
      </c>
      <c r="E34" s="81">
        <f>SUM(+E33+E27+E22+E13+E11)</f>
        <v>46.25</v>
      </c>
      <c r="F34" s="81">
        <f>SUM(+F33+F27+F22+F13+F11)</f>
        <v>163.58</v>
      </c>
      <c r="G34" s="82">
        <f>SUM(+G33+G27+G22+G13+G11)</f>
        <v>1287.25</v>
      </c>
      <c r="H34" s="75">
        <f>SUM(+H33+H27+H22+H11+H13)</f>
        <v>0.43</v>
      </c>
      <c r="I34" s="75">
        <f>SUM(+H33+H27+H22+H13+H11)</f>
        <v>0.43000000000000005</v>
      </c>
      <c r="J34" s="75">
        <f>SUM(+J33+J27+J22+J13+J11)</f>
        <v>22.960000000000004</v>
      </c>
      <c r="K34" s="75">
        <f>SUM(+K33+K27+K22+K13+K11)</f>
        <v>589.71</v>
      </c>
      <c r="L34" s="75">
        <f>SUM(+L33+L27+L22+L13+L11)</f>
        <v>7.619999999999999</v>
      </c>
    </row>
  </sheetData>
  <sheetProtection/>
  <mergeCells count="9">
    <mergeCell ref="A5:A6"/>
    <mergeCell ref="K5:L5"/>
    <mergeCell ref="B4:F4"/>
    <mergeCell ref="B1:G1"/>
    <mergeCell ref="B5:B6"/>
    <mergeCell ref="C5:C6"/>
    <mergeCell ref="D5:F5"/>
    <mergeCell ref="G5:G6"/>
    <mergeCell ref="H5:J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расчетная группа</dc:creator>
  <cp:keywords/>
  <dc:description/>
  <cp:lastModifiedBy>1</cp:lastModifiedBy>
  <cp:lastPrinted>2017-05-10T12:58:20Z</cp:lastPrinted>
  <dcterms:created xsi:type="dcterms:W3CDTF">2005-11-11T06:35:55Z</dcterms:created>
  <dcterms:modified xsi:type="dcterms:W3CDTF">2017-05-10T12:59:12Z</dcterms:modified>
  <cp:category/>
  <cp:version/>
  <cp:contentType/>
  <cp:contentStatus/>
</cp:coreProperties>
</file>